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 activeTab="3"/>
  </bookViews>
  <sheets>
    <sheet name="Форма 8.3" sheetId="27" r:id="rId1"/>
    <sheet name="Приложение 1 к форме 8.3" sheetId="22" r:id="rId2"/>
    <sheet name="Приложение 2 к форме 8.3" sheetId="23" r:id="rId3"/>
    <sheet name="Приложение №3 к форме 8.3" sheetId="28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8.3'!$B$14:$J$60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8.3'!$8:$8</definedName>
    <definedName name="_xlnm.Print_Titles" localSheetId="3">'Приложение №3 к форме 8.3'!$11:$13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8.3'!$A$1:$M$21</definedName>
    <definedName name="_xlnm.Print_Area" localSheetId="3">'Приложение №3 к форме 8.3'!$A$1:$J$79</definedName>
    <definedName name="_xlnm.Print_Area" localSheetId="0">'Форма 8.3'!$A$1:$Y$45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59" i="28" l="1"/>
  <c r="J58" i="28"/>
  <c r="J57" i="28"/>
  <c r="G56" i="28"/>
  <c r="G55" i="28"/>
  <c r="J54" i="28"/>
  <c r="G53" i="28"/>
  <c r="G52" i="28"/>
  <c r="J51" i="28"/>
  <c r="J50" i="28"/>
  <c r="J49" i="28"/>
  <c r="J48" i="28"/>
  <c r="J47" i="28"/>
  <c r="J46" i="28"/>
  <c r="J45" i="28"/>
  <c r="J44" i="28"/>
  <c r="J43" i="28"/>
  <c r="G42" i="28"/>
  <c r="G41" i="28"/>
  <c r="G40" i="28"/>
  <c r="J39" i="28"/>
  <c r="J38" i="28"/>
  <c r="J37" i="28"/>
  <c r="J36" i="28"/>
  <c r="J35" i="28"/>
  <c r="J34" i="28"/>
  <c r="J33" i="28"/>
  <c r="J32" i="28"/>
  <c r="J31" i="28"/>
  <c r="J30" i="28"/>
  <c r="G29" i="28"/>
  <c r="J28" i="28"/>
  <c r="G27" i="28"/>
  <c r="G60" i="28" s="1"/>
  <c r="J26" i="28"/>
  <c r="J25" i="28"/>
  <c r="J24" i="28"/>
  <c r="J23" i="28"/>
  <c r="J22" i="28"/>
  <c r="J21" i="28"/>
  <c r="J20" i="28"/>
  <c r="J19" i="28"/>
  <c r="J18" i="28"/>
  <c r="J17" i="28"/>
  <c r="J16" i="28"/>
  <c r="J15" i="28"/>
  <c r="J60" i="28" s="1"/>
  <c r="C5" i="28"/>
  <c r="K19" i="27"/>
  <c r="D43" i="27" s="1"/>
  <c r="G19" i="27"/>
  <c r="L12" i="27"/>
  <c r="L19" i="27" s="1"/>
  <c r="K12" i="27"/>
  <c r="J12" i="27"/>
  <c r="J19" i="27" s="1"/>
  <c r="H12" i="27"/>
  <c r="H19" i="27" s="1"/>
  <c r="G12" i="27"/>
  <c r="F12" i="27"/>
  <c r="F19" i="27" s="1"/>
  <c r="I11" i="27"/>
  <c r="I12" i="27" s="1"/>
  <c r="I19" i="27" s="1"/>
  <c r="E11" i="27"/>
  <c r="E12" i="27" s="1"/>
  <c r="B11" i="27"/>
  <c r="C6" i="28" s="1"/>
  <c r="B10" i="27"/>
  <c r="C8" i="27"/>
  <c r="D8" i="27" s="1"/>
  <c r="E8" i="27" s="1"/>
  <c r="F8" i="27" s="1"/>
  <c r="G8" i="27" s="1"/>
  <c r="H8" i="27" s="1"/>
  <c r="I8" i="27" s="1"/>
  <c r="J8" i="27" s="1"/>
  <c r="K8" i="27" s="1"/>
  <c r="L8" i="27" s="1"/>
  <c r="M8" i="27" s="1"/>
  <c r="N8" i="27" s="1"/>
  <c r="O8" i="27" s="1"/>
  <c r="P8" i="27" s="1"/>
  <c r="Q8" i="27" s="1"/>
  <c r="R8" i="27" s="1"/>
  <c r="S8" i="27" s="1"/>
  <c r="T8" i="27" s="1"/>
  <c r="U8" i="27" s="1"/>
  <c r="V8" i="27" s="1"/>
  <c r="W8" i="27" s="1"/>
  <c r="X8" i="27" s="1"/>
  <c r="Y8" i="27" s="1"/>
  <c r="B8" i="27"/>
  <c r="D44" i="27" l="1"/>
  <c r="E15" i="27"/>
  <c r="E19" i="27" s="1"/>
  <c r="J14" i="22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<sst xmlns="http://schemas.openxmlformats.org/spreadsheetml/2006/main" count="278" uniqueCount="215">
  <si>
    <t>Стройка:</t>
  </si>
  <si>
    <t>%</t>
  </si>
  <si>
    <t>№ п/п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</si>
  <si>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</si>
  <si>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</si>
  <si>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</si>
  <si>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</si>
  <si>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</si>
  <si>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</si>
  <si>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</si>
  <si>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</si>
  <si>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</si>
  <si>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</si>
  <si>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</si>
  <si>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</si>
  <si>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</si>
  <si>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</si>
  <si>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Значения</t>
  </si>
  <si>
    <t>Индекс оплаты труда</t>
  </si>
  <si>
    <t>Уровень накладных расходов</t>
  </si>
  <si>
    <t>Уровень сметной прибыли</t>
  </si>
  <si>
    <t>Объект:</t>
  </si>
  <si>
    <t xml:space="preserve">Расчет договорной цены  строительства объекта </t>
  </si>
  <si>
    <t>№ сметы</t>
  </si>
  <si>
    <t>№ сметы, виды работ и затрат</t>
  </si>
  <si>
    <t>Единица измерения мощности (км, м3, шт и т.д.)</t>
  </si>
  <si>
    <t>Количество</t>
  </si>
  <si>
    <t xml:space="preserve">Базисный уровень цен 2001г. </t>
  </si>
  <si>
    <t>Стоимость объекта всего,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</si>
  <si>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</si>
  <si>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</si>
  <si>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</si>
  <si>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</si>
  <si>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</si>
  <si>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</si>
  <si>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руб.</t>
  </si>
  <si>
    <t>Оплата труда основных рабочих, руб.</t>
  </si>
  <si>
    <t>Стоимость ЭММ, руб.</t>
  </si>
  <si>
    <t xml:space="preserve">в том числе доставка материалов на объект </t>
  </si>
  <si>
    <t>в том числе оплата труда механизаторов,руб.</t>
  </si>
  <si>
    <t>Накладные расходы, руб.</t>
  </si>
  <si>
    <t>Сметная прибыль,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</si>
  <si>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</si>
  <si>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</si>
  <si>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</si>
  <si>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</si>
  <si>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>ИТОГО по всем работам</t>
  </si>
  <si>
    <t>Временные здания и сооружения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</si>
  <si>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</si>
  <si>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</si>
  <si>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</si>
  <si>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</si>
  <si>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</si>
  <si>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</si>
  <si>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 xml:space="preserve">* - Цена определена с учетом транспортных и заготовительно-складских расходов до базиса первичной поставки.  </t>
  </si>
  <si>
    <t>Стоимость, руб.</t>
  </si>
  <si>
    <t>Ориентировочная стоимость материалов</t>
  </si>
  <si>
    <t xml:space="preserve">Подрядчик:     </t>
  </si>
  <si>
    <t xml:space="preserve">Заказчик:  </t>
  </si>
  <si>
    <t>- Перебазировка техники (Приложение №1)</t>
  </si>
  <si>
    <t xml:space="preserve"> - Доставка материалов на объект (Приложение №2)</t>
  </si>
  <si>
    <t>Стоимость МТР всего, руб. (Приложение №3)</t>
  </si>
  <si>
    <t>ВЗиСР</t>
  </si>
  <si>
    <t>Общая стоимость, руб.</t>
  </si>
  <si>
    <t>ФИО Руководителя</t>
  </si>
  <si>
    <t>Расшифровка подписи</t>
  </si>
  <si>
    <t>Подпись</t>
  </si>
  <si>
    <t xml:space="preserve">Наименование подрядной организации </t>
  </si>
  <si>
    <t>Итого затраты по перебазировки техники на объект</t>
  </si>
  <si>
    <t>Всего</t>
  </si>
  <si>
    <t>Кол-во ходок</t>
  </si>
  <si>
    <t>Цена маш./час</t>
  </si>
  <si>
    <t>Время,      час</t>
  </si>
  <si>
    <t>Скорость,    км/ч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</si>
  <si>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</si>
  <si>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Кол-во единиц</t>
  </si>
  <si>
    <t>Наименование строительной техники</t>
  </si>
  <si>
    <t>Транспортное средство</t>
  </si>
  <si>
    <t xml:space="preserve">               Расчет стоимости перебазировки техники от базы  на объект: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</si>
  <si>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</si>
  <si>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Итого затраты по перевозке материалов:</t>
  </si>
  <si>
    <t>Стоимость перевозки, руб.</t>
  </si>
  <si>
    <t>Время в пути, час</t>
  </si>
  <si>
    <t>Сред. техн. скорость, км/час</t>
  </si>
  <si>
    <t>Дальность перевозки, км</t>
  </si>
  <si>
    <t>Грузо-подъем. машины, тн/м3</t>
  </si>
  <si>
    <t>Вес материала, тн/ объем, м3</t>
  </si>
  <si>
    <t>Наименование автомобильного транспорта и перевозимых материалов</t>
  </si>
  <si>
    <t>РАСЧЕТ СТОИМОСТИ ДОСТАВКИ МАТЕРИАЛОВ НА ОБЪЕКТ: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</si>
  <si>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</si>
  <si>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</si>
  <si>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</si>
  <si>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</si>
  <si>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</si>
  <si>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Подрядчик</t>
  </si>
  <si>
    <t>Кол-во</t>
  </si>
  <si>
    <t>Цена за ед., руб.</t>
  </si>
  <si>
    <t>Цена за ед., руб.*</t>
  </si>
  <si>
    <t>Обоснование</t>
  </si>
  <si>
    <t>т</t>
  </si>
  <si>
    <t>101-0324</t>
  </si>
  <si>
    <t>м3</t>
  </si>
  <si>
    <t>10 шт.</t>
  </si>
  <si>
    <t>101-1757</t>
  </si>
  <si>
    <t>Ветошь</t>
  </si>
  <si>
    <t>кг</t>
  </si>
  <si>
    <t>шт.</t>
  </si>
  <si>
    <t>101-2278</t>
  </si>
  <si>
    <t>Пропан-бутан, смесь техническая</t>
  </si>
  <si>
    <t>м2</t>
  </si>
  <si>
    <t>л</t>
  </si>
  <si>
    <t>м</t>
  </si>
  <si>
    <t>Приложение 1 к форме 8.3</t>
  </si>
  <si>
    <t>Приложение 2 к форме 8.3</t>
  </si>
  <si>
    <t>Форма 8.3</t>
  </si>
  <si>
    <t>Кетовское месторождение.</t>
  </si>
  <si>
    <t xml:space="preserve"> Прочие работы и затраты, в том числе:</t>
  </si>
  <si>
    <t>Приложение №3 к форме 8.3</t>
  </si>
  <si>
    <t>Заказчик</t>
  </si>
  <si>
    <t>101-0090</t>
  </si>
  <si>
    <t>Болты с шестигранной головкой диаметром резьбы: 10 мм</t>
  </si>
  <si>
    <t>101-0223</t>
  </si>
  <si>
    <t>Грунтовка: В-КФ-093 красно-коричневая, серая, черная</t>
  </si>
  <si>
    <t>Кислород технический...</t>
  </si>
  <si>
    <t>101-0485</t>
  </si>
  <si>
    <t>Краска ХВ-161 перхлорвиниловая фасадная марок А, Б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</si>
  <si>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</si>
  <si>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</si>
  <si>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</si>
  <si>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</si>
  <si>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101-0837</t>
  </si>
  <si>
    <t>Растворитель марки: Р-4А</t>
  </si>
  <si>
    <t>101-1292</t>
  </si>
  <si>
    <t>Уайт-спирит</t>
  </si>
  <si>
    <t>101-1529</t>
  </si>
  <si>
    <t>Электроды диаметром: 6 мм Э42</t>
  </si>
  <si>
    <t>101-1597</t>
  </si>
  <si>
    <t>Брезент</t>
  </si>
  <si>
    <t>101-1782</t>
  </si>
  <si>
    <t>Ткань мешочная</t>
  </si>
  <si>
    <t>10 м2</t>
  </si>
  <si>
    <t>101-1968</t>
  </si>
  <si>
    <t>Грунтовка битумная под полимерное или резиновое покрытие</t>
  </si>
  <si>
    <t>101-2489</t>
  </si>
  <si>
    <t>Лента поливинилхлоридная липкая толщиной 0,4 мм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</si>
  <si>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</si>
  <si>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</si>
  <si>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</si>
  <si>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</si>
  <si>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</si>
  <si>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</si>
  <si>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</si>
  <si>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</si>
  <si>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</si>
  <si>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101-9703</t>
  </si>
  <si>
    <t>Пленка радиографическая рулонная</t>
  </si>
  <si>
    <t>101-9707</t>
  </si>
  <si>
    <t>Фотопроявитель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</si>
  <si>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</si>
  <si>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</si>
  <si>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</si>
  <si>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</si>
  <si>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</si>
  <si>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</si>
  <si>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</si>
  <si>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</si>
  <si>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</si>
  <si>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</si>
  <si>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</si>
  <si>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</si>
  <si>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103-0405</t>
  </si>
  <si>
    <t>Трубы стальные бесшовные, горячедеформированные со снятой фаской из стали марок 15, 20, 25 наружный диаметр 108 мм толщина стенки 6 мм</t>
  </si>
  <si>
    <t>103-1009</t>
  </si>
  <si>
    <t>Фасонные стальные сварные части, диаметр: до 800 мм</t>
  </si>
  <si>
    <t>113-0073</t>
  </si>
  <si>
    <t>Клей фенолполивинилацетатный марки: БФ-2, БФ-2Н, сорт высший</t>
  </si>
  <si>
    <t>300-9760</t>
  </si>
  <si>
    <t>Краны стальные шаровые равнопроходные Ду 50 мм</t>
  </si>
  <si>
    <t>408-0122</t>
  </si>
  <si>
    <t>Песок для строительных работ природный</t>
  </si>
  <si>
    <t>411-0001</t>
  </si>
  <si>
    <t>Вода</t>
  </si>
  <si>
    <t>534-0010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</si>
  <si>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</si>
  <si>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534-0139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</si>
  <si>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</si>
  <si>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535-0043</t>
  </si>
  <si>
    <t>Узлы трубопроводов с установкой необходимых деталей из бесшовных труб, сталь 20, диаметром условного прохода 100 мм, толщиной стенки 6,0 мм</t>
  </si>
  <si>
    <t>542-0042</t>
  </si>
  <si>
    <t>548-9111</t>
  </si>
  <si>
    <t>Манжета термоусадочная для изоляции трубопровода из труб с заводской изоляцией Ду 114 мм</t>
  </si>
  <si>
    <t>ТСЦ-101-2489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</si>
  <si>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</si>
  <si>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</si>
  <si>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ТСЦ-103-0418</t>
  </si>
  <si>
    <t>Трубы стальные бесшовные, горячедеформированные Ду114х10 мм</t>
  </si>
  <si>
    <t>ТСЦ-110-0243</t>
  </si>
  <si>
    <t>Стойки металлические под дорожные знаки из круглых труб Ду57х4 мм  L=4,6 м</t>
  </si>
  <si>
    <t>ТСЦ-301-0041</t>
  </si>
  <si>
    <t>Резьба Д-15 мм</t>
  </si>
  <si>
    <t>ТСЦ-302-1338</t>
  </si>
  <si>
    <t>Вентиль 4 МПа, диаметр 15 мм</t>
  </si>
  <si>
    <t>ТСЦ-507-2389</t>
  </si>
  <si>
    <t>Заглушки эллиптические Ду114х10 мм</t>
  </si>
  <si>
    <t>Всего:</t>
  </si>
  <si>
    <t>Начальник ДКОКС</t>
  </si>
  <si>
    <t>С.И.Коваленко</t>
  </si>
  <si>
    <t>Начальник ПОСР</t>
  </si>
  <si>
    <t xml:space="preserve">Р.Ю.Сидоров </t>
  </si>
  <si>
    <t>Начальник ОКМОиМ</t>
  </si>
  <si>
    <t>А.Н.Черентаев</t>
  </si>
  <si>
    <t>Ведущий инженер ПО-2</t>
  </si>
  <si>
    <t>В.С.Коцубей</t>
  </si>
  <si>
    <t>Специалист 2 кат.ОЦиПТДпоКСиРО</t>
  </si>
  <si>
    <t>А.Е.Латышева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</si>
</sst>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0.0"/>
    <numFmt numFmtId="192" formatCode="#,##0.000"/>
    <numFmt numFmtId="193" formatCode="0.0000%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rgb="FFFF0000"/>
      <name val="Arial Cyr"/>
      <charset val="204"/>
    </font>
    <font>
      <b/>
      <i/>
      <u/>
      <sz val="1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9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591">
    <xf numFmtId="0" fontId="0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0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2" applyNumberFormat="0" applyAlignment="0" applyProtection="0">
      <alignment horizontal="left" vertical="center"/>
    </xf>
    <xf numFmtId="0" fontId="27" fillId="0" borderId="13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5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1" fillId="16" borderId="18"/>
    <xf numFmtId="14" fontId="10" fillId="0" borderId="0">
      <alignment horizontal="right"/>
    </xf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5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0" fontId="3" fillId="0" borderId="8">
      <alignment vertical="top" wrapText="1"/>
    </xf>
    <xf numFmtId="0" fontId="66" fillId="0" borderId="0"/>
    <xf numFmtId="190" fontId="67" fillId="0" borderId="0"/>
    <xf numFmtId="0" fontId="3" fillId="0" borderId="0"/>
    <xf numFmtId="9" fontId="4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8" fillId="7" borderId="16" applyNumberFormat="0" applyAlignment="0" applyProtection="0"/>
    <xf numFmtId="0" fontId="39" fillId="22" borderId="17" applyNumberFormat="0" applyAlignment="0" applyProtection="0"/>
    <xf numFmtId="0" fontId="40" fillId="22" borderId="16" applyNumberFormat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6" fillId="23" borderId="23" applyNumberFormat="0" applyAlignment="0" applyProtection="0"/>
    <xf numFmtId="0" fontId="5" fillId="0" borderId="8">
      <alignment horizontal="center" wrapText="1"/>
    </xf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6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4" applyNumberFormat="0" applyFont="0" applyAlignment="0" applyProtection="0"/>
    <xf numFmtId="0" fontId="56" fillId="0" borderId="26" applyNumberFormat="0" applyFill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8">
      <alignment vertical="top" wrapText="1"/>
    </xf>
    <xf numFmtId="0" fontId="3" fillId="0" borderId="0"/>
  </cellStyleXfs>
  <cellXfs count="510">
    <xf numFmtId="0" fontId="0" fillId="0" borderId="0" xfId="0"/>
    <xf numFmtId="0" fontId="60" fillId="0" borderId="45" xfId="976" applyFont="1" applyFill="1" applyBorder="1" applyAlignment="1">
      <alignment horizontal="left" vertical="top"/>
    </xf>
    <xf numFmtId="0" fontId="60" fillId="0" borderId="0" xfId="976" applyFont="1" applyFill="1" applyBorder="1" applyAlignment="1">
      <alignment horizontal="left" vertical="top"/>
    </xf>
    <xf numFmtId="0" fontId="60" fillId="0" borderId="8" xfId="976" applyFont="1" applyFill="1" applyBorder="1" applyAlignment="1">
      <alignment horizontal="left" vertical="top"/>
    </xf>
    <xf numFmtId="187" fontId="63" fillId="0" borderId="31" xfId="1094" applyNumberFormat="1" applyFont="1" applyFill="1" applyBorder="1" applyAlignment="1" applyProtection="1">
      <alignment horizontal="center" vertical="center" wrapText="1"/>
      <protection locked="0"/>
    </xf>
    <xf numFmtId="3" fontId="5" fillId="0" borderId="18" xfId="975" quotePrefix="1" applyNumberFormat="1" applyFont="1" applyFill="1" applyBorder="1" applyAlignment="1" applyProtection="1">
      <alignment horizontal="center" vertical="center" wrapText="1"/>
      <protection locked="0"/>
    </xf>
    <xf numFmtId="3" fontId="63" fillId="0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62" fillId="30" borderId="53" xfId="975" quotePrefix="1" applyNumberFormat="1" applyFont="1" applyFill="1" applyBorder="1" applyAlignment="1" applyProtection="1">
      <alignment horizontal="left" vertical="center" wrapText="1"/>
      <protection locked="0"/>
    </xf>
    <xf numFmtId="1" fontId="5" fillId="30" borderId="53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30" borderId="53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30" borderId="57" xfId="975" quotePrefix="1" applyNumberFormat="1" applyFont="1" applyFill="1" applyBorder="1" applyAlignment="1" applyProtection="1">
      <alignment horizontal="center" vertical="center" wrapText="1"/>
      <protection locked="0"/>
    </xf>
    <xf numFmtId="49" fontId="5" fillId="0" borderId="52" xfId="973" applyNumberFormat="1" applyFont="1" applyFill="1" applyBorder="1" applyAlignment="1">
      <alignment horizontal="left" vertical="center" wrapText="1"/>
    </xf>
    <xf numFmtId="49" fontId="5" fillId="0" borderId="52" xfId="1095" applyNumberFormat="1" applyFont="1" applyBorder="1" applyAlignment="1">
      <alignment horizontal="left" vertical="center" wrapText="1"/>
    </xf>
    <xf numFmtId="3" fontId="5" fillId="0" borderId="36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30" borderId="65" xfId="975" quotePrefix="1" applyNumberFormat="1" applyFont="1" applyFill="1" applyBorder="1" applyAlignment="1" applyProtection="1">
      <alignment horizontal="center" vertical="center" wrapText="1"/>
      <protection locked="0"/>
    </xf>
    <xf numFmtId="187" fontId="63" fillId="0" borderId="33" xfId="1094" applyNumberFormat="1" applyFont="1" applyFill="1" applyBorder="1" applyAlignment="1" applyProtection="1">
      <alignment horizontal="center" vertical="center" wrapText="1"/>
      <protection locked="0"/>
    </xf>
    <xf numFmtId="3" fontId="63" fillId="0" borderId="41" xfId="975" quotePrefix="1" applyNumberFormat="1" applyFont="1" applyFill="1" applyBorder="1" applyAlignment="1" applyProtection="1">
      <alignment horizontal="center" vertical="center" wrapText="1"/>
      <protection locked="0"/>
    </xf>
    <xf numFmtId="3" fontId="63" fillId="0" borderId="36" xfId="975" quotePrefix="1" applyNumberFormat="1" applyFont="1" applyFill="1" applyBorder="1" applyAlignment="1" applyProtection="1">
      <alignment horizontal="center" vertical="center" wrapText="1"/>
      <protection locked="0"/>
    </xf>
    <xf numFmtId="187" fontId="63" fillId="0" borderId="30" xfId="1094" applyNumberFormat="1" applyFont="1" applyFill="1" applyBorder="1" applyAlignment="1" applyProtection="1">
      <alignment horizontal="center" vertical="center" wrapText="1"/>
      <protection locked="0"/>
    </xf>
    <xf numFmtId="0" fontId="60" fillId="0" borderId="8" xfId="976" applyFont="1" applyFill="1" applyBorder="1" applyAlignment="1">
      <alignment horizontal="left" vertical="top" wrapText="1"/>
    </xf>
    <xf numFmtId="0" fontId="60" fillId="0" borderId="39" xfId="976" applyFont="1" applyFill="1" applyBorder="1" applyAlignment="1">
      <alignment horizontal="left" vertical="top"/>
    </xf>
    <xf numFmtId="3" fontId="3" fillId="28" borderId="9" xfId="797" applyNumberFormat="1" applyFont="1" applyFill="1" applyBorder="1" applyAlignment="1">
      <alignment horizontal="center" vertical="center" wrapText="1"/>
    </xf>
    <xf numFmtId="0" fontId="3" fillId="28" borderId="0" xfId="797" applyFill="1"/>
    <xf numFmtId="4" fontId="61" fillId="28" borderId="0" xfId="1117" applyFont="1" applyFill="1" applyAlignment="1"/>
    <xf numFmtId="4" fontId="61" fillId="28" borderId="0" xfId="1117" applyFont="1" applyFill="1">
      <alignment vertical="center"/>
    </xf>
    <xf numFmtId="4" fontId="5" fillId="0" borderId="0" xfId="1117" applyFont="1">
      <alignment vertical="center"/>
    </xf>
    <xf numFmtId="4" fontId="73" fillId="28" borderId="0" xfId="1117" applyFont="1" applyFill="1">
      <alignment vertical="center"/>
    </xf>
    <xf numFmtId="0" fontId="74" fillId="28" borderId="0" xfId="798" applyNumberFormat="1" applyFont="1" applyFill="1" applyAlignment="1">
      <alignment vertical="center" wrapText="1"/>
    </xf>
    <xf numFmtId="0" fontId="5" fillId="0" borderId="0" xfId="1581" applyFont="1"/>
    <xf numFmtId="0" fontId="5" fillId="0" borderId="69" xfId="1581" applyFont="1" applyBorder="1"/>
    <xf numFmtId="4" fontId="60" fillId="0" borderId="18" xfId="1117" applyNumberFormat="1" applyFont="1" applyBorder="1" applyAlignment="1">
      <alignment horizontal="right" vertical="top" wrapText="1"/>
    </xf>
    <xf numFmtId="4" fontId="61" fillId="0" borderId="0" xfId="1117" applyFont="1">
      <alignment vertical="center"/>
    </xf>
    <xf numFmtId="4" fontId="5" fillId="0" borderId="40" xfId="1117" applyNumberFormat="1" applyFont="1" applyBorder="1" applyAlignment="1">
      <alignment horizontal="center" vertical="center" wrapText="1"/>
    </xf>
    <xf numFmtId="3" fontId="5" fillId="0" borderId="39" xfId="1117" applyNumberFormat="1" applyFont="1" applyBorder="1" applyAlignment="1">
      <alignment horizontal="center" vertical="center" wrapText="1"/>
    </xf>
    <xf numFmtId="4" fontId="5" fillId="0" borderId="39" xfId="1117" applyNumberFormat="1" applyFont="1" applyBorder="1" applyAlignment="1">
      <alignment horizontal="center" vertical="center" wrapText="1"/>
    </xf>
    <xf numFmtId="4" fontId="5" fillId="0" borderId="39" xfId="1117" applyFont="1" applyBorder="1" applyAlignment="1">
      <alignment horizontal="center" vertical="center" wrapText="1"/>
    </xf>
    <xf numFmtId="4" fontId="61" fillId="25" borderId="39" xfId="1117" applyFont="1" applyFill="1" applyBorder="1" applyAlignment="1">
      <alignment horizontal="left" vertical="center" wrapText="1"/>
    </xf>
    <xf numFmtId="4" fontId="5" fillId="0" borderId="38" xfId="1117" applyFont="1" applyFill="1" applyBorder="1" applyAlignment="1">
      <alignment horizontal="left" vertical="center" wrapText="1"/>
    </xf>
    <xf numFmtId="4" fontId="5" fillId="0" borderId="9" xfId="1117" applyNumberFormat="1" applyFont="1" applyBorder="1" applyAlignment="1">
      <alignment horizontal="center" vertical="center" wrapText="1"/>
    </xf>
    <xf numFmtId="3" fontId="5" fillId="0" borderId="8" xfId="1117" applyNumberFormat="1" applyFont="1" applyBorder="1" applyAlignment="1">
      <alignment horizontal="center" vertical="center" wrapText="1"/>
    </xf>
    <xf numFmtId="4" fontId="5" fillId="0" borderId="8" xfId="1117" applyNumberFormat="1" applyFont="1" applyBorder="1" applyAlignment="1">
      <alignment horizontal="center" vertical="center" wrapText="1"/>
    </xf>
    <xf numFmtId="4" fontId="5" fillId="0" borderId="8" xfId="1117" applyFont="1" applyBorder="1" applyAlignment="1">
      <alignment horizontal="center" vertical="center" wrapText="1"/>
    </xf>
    <xf numFmtId="4" fontId="61" fillId="25" borderId="8" xfId="1117" applyFont="1" applyFill="1" applyBorder="1" applyAlignment="1">
      <alignment horizontal="left" vertical="center" wrapText="1"/>
    </xf>
    <xf numFmtId="4" fontId="5" fillId="0" borderId="7" xfId="1117" applyFont="1" applyFill="1" applyBorder="1" applyAlignment="1">
      <alignment horizontal="left" vertical="center" wrapText="1"/>
    </xf>
    <xf numFmtId="4" fontId="5" fillId="25" borderId="8" xfId="1117" applyFont="1" applyFill="1" applyBorder="1" applyAlignment="1">
      <alignment horizontal="left" vertical="center" wrapText="1"/>
    </xf>
    <xf numFmtId="4" fontId="5" fillId="25" borderId="7" xfId="1117" applyFont="1" applyFill="1" applyBorder="1" applyAlignment="1">
      <alignment vertical="center" wrapText="1"/>
    </xf>
    <xf numFmtId="4" fontId="5" fillId="0" borderId="6" xfId="1117" applyNumberFormat="1" applyFont="1" applyBorder="1" applyAlignment="1">
      <alignment horizontal="center" vertical="center" wrapText="1"/>
    </xf>
    <xf numFmtId="3" fontId="5" fillId="0" borderId="5" xfId="1117" applyNumberFormat="1" applyFont="1" applyBorder="1" applyAlignment="1">
      <alignment horizontal="center" vertical="center" wrapText="1"/>
    </xf>
    <xf numFmtId="4" fontId="5" fillId="0" borderId="5" xfId="1117" applyNumberFormat="1" applyFont="1" applyBorder="1" applyAlignment="1">
      <alignment horizontal="center" vertical="center" wrapText="1"/>
    </xf>
    <xf numFmtId="4" fontId="5" fillId="25" borderId="5" xfId="1117" applyFont="1" applyFill="1" applyBorder="1" applyAlignment="1">
      <alignment horizontal="left" vertical="center" wrapText="1"/>
    </xf>
    <xf numFmtId="4" fontId="5" fillId="25" borderId="4" xfId="1117" applyFont="1" applyFill="1" applyBorder="1" applyAlignment="1">
      <alignment vertical="center" wrapText="1"/>
    </xf>
    <xf numFmtId="3" fontId="5" fillId="0" borderId="36" xfId="1117" applyNumberFormat="1" applyFont="1" applyBorder="1" applyAlignment="1">
      <alignment horizontal="center" vertical="center" wrapText="1"/>
    </xf>
    <xf numFmtId="3" fontId="5" fillId="0" borderId="18" xfId="1117" applyNumberFormat="1" applyFont="1" applyBorder="1" applyAlignment="1">
      <alignment horizontal="center" vertical="center" wrapText="1"/>
    </xf>
    <xf numFmtId="0" fontId="76" fillId="0" borderId="0" xfId="797" applyFont="1" applyFill="1" applyAlignment="1"/>
    <xf numFmtId="0" fontId="60" fillId="0" borderId="0" xfId="1117" applyNumberFormat="1" applyFont="1" applyAlignment="1"/>
    <xf numFmtId="0" fontId="5" fillId="0" borderId="0" xfId="797" applyFont="1"/>
    <xf numFmtId="0" fontId="5" fillId="0" borderId="0" xfId="797" applyFont="1" applyAlignment="1">
      <alignment horizontal="left"/>
    </xf>
    <xf numFmtId="4" fontId="61" fillId="0" borderId="0" xfId="1117" applyFont="1" applyAlignment="1"/>
    <xf numFmtId="0" fontId="5" fillId="0" borderId="0" xfId="797" applyFont="1" applyFill="1"/>
    <xf numFmtId="0" fontId="5" fillId="0" borderId="0" xfId="797" applyFont="1" applyFill="1" applyAlignment="1">
      <alignment horizontal="center"/>
    </xf>
    <xf numFmtId="3" fontId="61" fillId="0" borderId="0" xfId="797" applyNumberFormat="1" applyFont="1" applyFill="1" applyBorder="1" applyAlignment="1">
      <alignment horizontal="center" vertical="top" wrapText="1"/>
    </xf>
    <xf numFmtId="0" fontId="5" fillId="0" borderId="0" xfId="797" applyFont="1" applyFill="1" applyBorder="1" applyAlignment="1">
      <alignment horizontal="center"/>
    </xf>
    <xf numFmtId="3" fontId="76" fillId="0" borderId="72" xfId="797" applyNumberFormat="1" applyFont="1" applyFill="1" applyBorder="1" applyAlignment="1">
      <alignment horizontal="center" vertical="top" wrapText="1"/>
    </xf>
    <xf numFmtId="3" fontId="60" fillId="0" borderId="73" xfId="797" applyNumberFormat="1" applyFont="1" applyFill="1" applyBorder="1" applyAlignment="1">
      <alignment horizontal="center" vertical="top" wrapText="1"/>
    </xf>
    <xf numFmtId="0" fontId="60" fillId="0" borderId="73" xfId="797" applyFont="1" applyFill="1" applyBorder="1" applyAlignment="1">
      <alignment horizontal="center" vertical="top" wrapText="1"/>
    </xf>
    <xf numFmtId="0" fontId="60" fillId="0" borderId="73" xfId="797" applyNumberFormat="1" applyFont="1" applyFill="1" applyBorder="1" applyAlignment="1">
      <alignment horizontal="center" vertical="top" wrapText="1"/>
    </xf>
    <xf numFmtId="192" fontId="60" fillId="0" borderId="73" xfId="797" applyNumberFormat="1" applyFont="1" applyFill="1" applyBorder="1" applyAlignment="1">
      <alignment horizontal="center" vertical="top" wrapText="1"/>
    </xf>
    <xf numFmtId="0" fontId="60" fillId="0" borderId="73" xfId="797" applyFont="1" applyFill="1" applyBorder="1" applyAlignment="1">
      <alignment horizontal="left" vertical="top"/>
    </xf>
    <xf numFmtId="0" fontId="60" fillId="0" borderId="74" xfId="797" applyFont="1" applyFill="1" applyBorder="1" applyAlignment="1">
      <alignment horizontal="center" vertical="top" wrapText="1"/>
    </xf>
    <xf numFmtId="0" fontId="63" fillId="0" borderId="0" xfId="797" applyFont="1" applyFill="1" applyBorder="1" applyAlignment="1">
      <alignment vertical="top"/>
    </xf>
    <xf numFmtId="3" fontId="77" fillId="0" borderId="75" xfId="797" applyNumberFormat="1" applyFont="1" applyFill="1" applyBorder="1" applyAlignment="1">
      <alignment horizontal="center" vertical="top" wrapText="1"/>
    </xf>
    <xf numFmtId="3" fontId="77" fillId="0" borderId="76" xfId="797" applyNumberFormat="1" applyFont="1" applyFill="1" applyBorder="1" applyAlignment="1">
      <alignment horizontal="center" vertical="top"/>
    </xf>
    <xf numFmtId="3" fontId="61" fillId="0" borderId="76" xfId="797" applyNumberFormat="1" applyFont="1" applyFill="1" applyBorder="1" applyAlignment="1">
      <alignment horizontal="center" vertical="top"/>
    </xf>
    <xf numFmtId="191" fontId="77" fillId="0" borderId="76" xfId="797" applyNumberFormat="1" applyFont="1" applyFill="1" applyBorder="1" applyAlignment="1">
      <alignment horizontal="center" vertical="top"/>
    </xf>
    <xf numFmtId="0" fontId="61" fillId="0" borderId="76" xfId="797" applyFont="1" applyFill="1" applyBorder="1" applyAlignment="1">
      <alignment horizontal="center" vertical="top"/>
    </xf>
    <xf numFmtId="3" fontId="72" fillId="0" borderId="35" xfId="797" applyNumberFormat="1" applyFont="1" applyFill="1" applyBorder="1" applyAlignment="1">
      <alignment horizontal="center" vertical="top"/>
    </xf>
    <xf numFmtId="0" fontId="72" fillId="0" borderId="35" xfId="797" applyNumberFormat="1" applyFont="1" applyFill="1" applyBorder="1" applyAlignment="1">
      <alignment horizontal="center" vertical="top"/>
    </xf>
    <xf numFmtId="192" fontId="72" fillId="0" borderId="35" xfId="797" applyNumberFormat="1" applyFont="1" applyFill="1" applyBorder="1" applyAlignment="1">
      <alignment horizontal="center" vertical="top"/>
    </xf>
    <xf numFmtId="0" fontId="72" fillId="0" borderId="35" xfId="797" applyNumberFormat="1" applyFont="1" applyFill="1" applyBorder="1" applyAlignment="1">
      <alignment horizontal="right" vertical="top" wrapText="1"/>
    </xf>
    <xf numFmtId="49" fontId="72" fillId="0" borderId="34" xfId="797" applyNumberFormat="1" applyFont="1" applyFill="1" applyBorder="1" applyAlignment="1">
      <alignment horizontal="center" vertical="top" wrapText="1"/>
    </xf>
    <xf numFmtId="0" fontId="5" fillId="33" borderId="0" xfId="797" applyFont="1" applyFill="1"/>
    <xf numFmtId="3" fontId="72" fillId="0" borderId="75" xfId="797" applyNumberFormat="1" applyFont="1" applyFill="1" applyBorder="1" applyAlignment="1">
      <alignment horizontal="center" vertical="top" wrapText="1"/>
    </xf>
    <xf numFmtId="3" fontId="72" fillId="0" borderId="76" xfId="797" applyNumberFormat="1" applyFont="1" applyFill="1" applyBorder="1" applyAlignment="1">
      <alignment horizontal="center" vertical="top"/>
    </xf>
    <xf numFmtId="191" fontId="72" fillId="0" borderId="76" xfId="797" applyNumberFormat="1" applyFont="1" applyFill="1" applyBorder="1" applyAlignment="1">
      <alignment horizontal="center" vertical="top"/>
    </xf>
    <xf numFmtId="0" fontId="72" fillId="0" borderId="76" xfId="797" applyFont="1" applyFill="1" applyBorder="1" applyAlignment="1">
      <alignment horizontal="center" vertical="top"/>
    </xf>
    <xf numFmtId="0" fontId="72" fillId="0" borderId="76" xfId="797" applyNumberFormat="1" applyFont="1" applyFill="1" applyBorder="1" applyAlignment="1">
      <alignment horizontal="center" vertical="top"/>
    </xf>
    <xf numFmtId="192" fontId="72" fillId="0" borderId="76" xfId="797" applyNumberFormat="1" applyFont="1" applyFill="1" applyBorder="1" applyAlignment="1">
      <alignment horizontal="center" vertical="top"/>
    </xf>
    <xf numFmtId="0" fontId="72" fillId="0" borderId="76" xfId="797" applyNumberFormat="1" applyFont="1" applyFill="1" applyBorder="1" applyAlignment="1">
      <alignment horizontal="right" vertical="top" wrapText="1"/>
    </xf>
    <xf numFmtId="49" fontId="72" fillId="0" borderId="77" xfId="797" applyNumberFormat="1" applyFont="1" applyFill="1" applyBorder="1" applyAlignment="1">
      <alignment horizontal="center" vertical="top" wrapText="1"/>
    </xf>
    <xf numFmtId="0" fontId="63" fillId="34" borderId="0" xfId="797" applyFont="1" applyFill="1" applyBorder="1" applyAlignment="1">
      <alignment vertical="top"/>
    </xf>
    <xf numFmtId="0" fontId="60" fillId="0" borderId="0" xfId="797" applyFont="1" applyAlignment="1">
      <alignment horizontal="center"/>
    </xf>
    <xf numFmtId="49" fontId="61" fillId="0" borderId="68" xfId="797" applyNumberFormat="1" applyFont="1" applyFill="1" applyBorder="1" applyAlignment="1">
      <alignment horizontal="center" vertical="center" wrapText="1"/>
    </xf>
    <xf numFmtId="49" fontId="61" fillId="0" borderId="5" xfId="797" applyNumberFormat="1" applyFont="1" applyFill="1" applyBorder="1" applyAlignment="1">
      <alignment horizontal="center" vertical="center" wrapText="1"/>
    </xf>
    <xf numFmtId="0" fontId="61" fillId="0" borderId="6" xfId="797" applyFont="1" applyFill="1" applyBorder="1" applyAlignment="1">
      <alignment horizontal="center" vertical="center" wrapText="1"/>
    </xf>
    <xf numFmtId="49" fontId="61" fillId="0" borderId="4" xfId="797" applyNumberFormat="1" applyFont="1" applyFill="1" applyBorder="1" applyAlignment="1">
      <alignment horizontal="center" vertical="center" wrapText="1"/>
    </xf>
    <xf numFmtId="0" fontId="5" fillId="0" borderId="0" xfId="1372" applyFont="1"/>
    <xf numFmtId="0" fontId="60" fillId="0" borderId="0" xfId="1372" applyFont="1" applyFill="1" applyAlignment="1">
      <alignment horizontal="right" vertical="top"/>
    </xf>
    <xf numFmtId="0" fontId="5" fillId="0" borderId="0" xfId="1372" applyFont="1" applyBorder="1"/>
    <xf numFmtId="3" fontId="5" fillId="0" borderId="18" xfId="1372" applyNumberFormat="1" applyFont="1" applyFill="1" applyBorder="1" applyAlignment="1">
      <alignment horizontal="center" vertical="center" wrapText="1"/>
    </xf>
    <xf numFmtId="3" fontId="5" fillId="0" borderId="0" xfId="1372" applyNumberFormat="1" applyFont="1" applyAlignment="1">
      <alignment horizontal="center" vertical="center" wrapText="1"/>
    </xf>
    <xf numFmtId="0" fontId="62" fillId="30" borderId="53" xfId="1372" applyFont="1" applyFill="1" applyBorder="1" applyAlignment="1">
      <alignment horizontal="center" vertical="center" wrapText="1"/>
    </xf>
    <xf numFmtId="1" fontId="63" fillId="30" borderId="57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30" borderId="65" xfId="975" quotePrefix="1" applyNumberFormat="1" applyFont="1" applyFill="1" applyBorder="1" applyAlignment="1" applyProtection="1">
      <alignment horizontal="center" vertical="center" wrapText="1"/>
      <protection locked="0"/>
    </xf>
    <xf numFmtId="0" fontId="5" fillId="30" borderId="0" xfId="1372" applyFont="1" applyFill="1" applyBorder="1"/>
    <xf numFmtId="0" fontId="5" fillId="30" borderId="0" xfId="1372" applyFont="1" applyFill="1"/>
    <xf numFmtId="0" fontId="5" fillId="29" borderId="0" xfId="1372" applyFont="1" applyFill="1" applyBorder="1"/>
    <xf numFmtId="0" fontId="5" fillId="29" borderId="12" xfId="1372" applyFont="1" applyFill="1" applyBorder="1"/>
    <xf numFmtId="0" fontId="5" fillId="32" borderId="0" xfId="1372" applyFont="1" applyFill="1"/>
    <xf numFmtId="0" fontId="5" fillId="0" borderId="60" xfId="1372" applyFont="1" applyBorder="1"/>
    <xf numFmtId="4" fontId="60" fillId="0" borderId="58" xfId="1372" applyNumberFormat="1" applyFont="1" applyFill="1" applyBorder="1" applyAlignment="1">
      <alignment vertical="top" wrapText="1"/>
    </xf>
    <xf numFmtId="4" fontId="60" fillId="0" borderId="46" xfId="1372" applyNumberFormat="1" applyFont="1" applyFill="1" applyBorder="1" applyAlignment="1">
      <alignment horizontal="center" vertical="top" wrapText="1"/>
    </xf>
    <xf numFmtId="4" fontId="60" fillId="0" borderId="28" xfId="1372" applyNumberFormat="1" applyFont="1" applyFill="1" applyBorder="1" applyAlignment="1">
      <alignment horizontal="center" vertical="top" wrapText="1"/>
    </xf>
    <xf numFmtId="0" fontId="5" fillId="0" borderId="51" xfId="1372" applyFont="1" applyBorder="1"/>
    <xf numFmtId="4" fontId="60" fillId="0" borderId="52" xfId="1372" applyNumberFormat="1" applyFont="1" applyFill="1" applyBorder="1" applyAlignment="1">
      <alignment vertical="top" wrapText="1"/>
    </xf>
    <xf numFmtId="4" fontId="60" fillId="0" borderId="42" xfId="1372" applyNumberFormat="1" applyFont="1" applyFill="1" applyBorder="1" applyAlignment="1">
      <alignment horizontal="center" vertical="top" wrapText="1"/>
    </xf>
    <xf numFmtId="4" fontId="60" fillId="0" borderId="8" xfId="1372" applyNumberFormat="1" applyFont="1" applyFill="1" applyBorder="1" applyAlignment="1">
      <alignment horizontal="center" vertical="top" wrapText="1"/>
    </xf>
    <xf numFmtId="4" fontId="60" fillId="0" borderId="9" xfId="1372" applyNumberFormat="1" applyFont="1" applyFill="1" applyBorder="1" applyAlignment="1">
      <alignment horizontal="center" vertical="top" wrapText="1"/>
    </xf>
    <xf numFmtId="0" fontId="5" fillId="0" borderId="55" xfId="1372" applyFont="1" applyBorder="1"/>
    <xf numFmtId="0" fontId="63" fillId="28" borderId="41" xfId="1372" applyFont="1" applyFill="1" applyBorder="1" applyAlignment="1">
      <alignment horizontal="center" vertical="center" wrapText="1"/>
    </xf>
    <xf numFmtId="1" fontId="62" fillId="28" borderId="18" xfId="1372" applyNumberFormat="1" applyFont="1" applyFill="1" applyBorder="1" applyAlignment="1">
      <alignment horizontal="left" vertical="center" wrapText="1"/>
    </xf>
    <xf numFmtId="4" fontId="62" fillId="28" borderId="2" xfId="1372" applyNumberFormat="1" applyFont="1" applyFill="1" applyBorder="1" applyAlignment="1">
      <alignment vertical="top" wrapText="1"/>
    </xf>
    <xf numFmtId="4" fontId="62" fillId="28" borderId="3" xfId="1372" applyNumberFormat="1" applyFont="1" applyFill="1" applyBorder="1" applyAlignment="1">
      <alignment vertical="top" wrapText="1"/>
    </xf>
    <xf numFmtId="4" fontId="62" fillId="28" borderId="59" xfId="1372" applyNumberFormat="1" applyFont="1" applyFill="1" applyBorder="1" applyAlignment="1">
      <alignment horizontal="center" vertical="top" wrapText="1"/>
    </xf>
    <xf numFmtId="4" fontId="62" fillId="28" borderId="2" xfId="1372" applyNumberFormat="1" applyFont="1" applyFill="1" applyBorder="1" applyAlignment="1">
      <alignment horizontal="center" vertical="top" wrapText="1"/>
    </xf>
    <xf numFmtId="0" fontId="63" fillId="28" borderId="0" xfId="1372" applyFont="1" applyFill="1"/>
    <xf numFmtId="0" fontId="5" fillId="0" borderId="41" xfId="1372" applyFont="1" applyBorder="1"/>
    <xf numFmtId="2" fontId="60" fillId="0" borderId="46" xfId="1372" applyNumberFormat="1" applyFont="1" applyFill="1" applyBorder="1" applyAlignment="1">
      <alignment horizontal="center" vertical="center" wrapText="1"/>
    </xf>
    <xf numFmtId="2" fontId="60" fillId="0" borderId="28" xfId="1372" applyNumberFormat="1" applyFont="1" applyFill="1" applyBorder="1" applyAlignment="1">
      <alignment horizontal="center" vertical="center" wrapText="1"/>
    </xf>
    <xf numFmtId="2" fontId="60" fillId="0" borderId="37" xfId="1372" applyNumberFormat="1" applyFont="1" applyFill="1" applyBorder="1" applyAlignment="1">
      <alignment horizontal="center" vertical="center" wrapText="1"/>
    </xf>
    <xf numFmtId="3" fontId="60" fillId="0" borderId="37" xfId="1372" applyNumberFormat="1" applyFont="1" applyFill="1" applyBorder="1" applyAlignment="1">
      <alignment horizontal="center" vertical="center" wrapText="1"/>
    </xf>
    <xf numFmtId="2" fontId="60" fillId="0" borderId="8" xfId="1372" applyNumberFormat="1" applyFont="1" applyFill="1" applyBorder="1" applyAlignment="1">
      <alignment horizontal="center" vertical="center" wrapText="1"/>
    </xf>
    <xf numFmtId="2" fontId="60" fillId="0" borderId="9" xfId="1372" applyNumberFormat="1" applyFont="1" applyFill="1" applyBorder="1" applyAlignment="1">
      <alignment horizontal="center" vertical="center" wrapText="1"/>
    </xf>
    <xf numFmtId="3" fontId="60" fillId="0" borderId="9" xfId="1372" applyNumberFormat="1" applyFont="1" applyFill="1" applyBorder="1" applyAlignment="1">
      <alignment horizontal="center" vertical="center" wrapText="1"/>
    </xf>
    <xf numFmtId="0" fontId="5" fillId="32" borderId="18" xfId="1372" applyFont="1" applyFill="1" applyBorder="1"/>
    <xf numFmtId="4" fontId="60" fillId="32" borderId="18" xfId="1372" applyNumberFormat="1" applyFont="1" applyFill="1" applyBorder="1" applyAlignment="1">
      <alignment vertical="top" wrapText="1"/>
    </xf>
    <xf numFmtId="2" fontId="60" fillId="32" borderId="18" xfId="1372" applyNumberFormat="1" applyFont="1" applyFill="1" applyBorder="1" applyAlignment="1">
      <alignment horizontal="center" vertical="center" wrapText="1"/>
    </xf>
    <xf numFmtId="3" fontId="60" fillId="32" borderId="18" xfId="1372" applyNumberFormat="1" applyFont="1" applyFill="1" applyBorder="1" applyAlignment="1">
      <alignment horizontal="center" vertical="center" wrapText="1"/>
    </xf>
    <xf numFmtId="4" fontId="60" fillId="32" borderId="36" xfId="1372" applyNumberFormat="1" applyFont="1" applyFill="1" applyBorder="1" applyAlignment="1">
      <alignment horizontal="center" vertical="top" wrapText="1"/>
    </xf>
    <xf numFmtId="4" fontId="60" fillId="32" borderId="18" xfId="1372" applyNumberFormat="1" applyFont="1" applyFill="1" applyBorder="1" applyAlignment="1">
      <alignment horizontal="center" vertical="top" wrapText="1"/>
    </xf>
    <xf numFmtId="0" fontId="5" fillId="32" borderId="0" xfId="1372" applyFont="1" applyFill="1" applyBorder="1"/>
    <xf numFmtId="2" fontId="60" fillId="0" borderId="58" xfId="1372" applyNumberFormat="1" applyFont="1" applyFill="1" applyBorder="1" applyAlignment="1">
      <alignment horizontal="center" vertical="center" wrapText="1"/>
    </xf>
    <xf numFmtId="4" fontId="60" fillId="16" borderId="8" xfId="1372" applyNumberFormat="1" applyFont="1" applyFill="1" applyBorder="1" applyAlignment="1">
      <alignment horizontal="center" vertical="top" wrapText="1"/>
    </xf>
    <xf numFmtId="3" fontId="60" fillId="16" borderId="9" xfId="1372" applyNumberFormat="1" applyFont="1" applyFill="1" applyBorder="1" applyAlignment="1">
      <alignment horizontal="center" vertical="center" wrapText="1"/>
    </xf>
    <xf numFmtId="4" fontId="60" fillId="16" borderId="39" xfId="1372" applyNumberFormat="1" applyFont="1" applyFill="1" applyBorder="1" applyAlignment="1">
      <alignment vertical="top" wrapText="1"/>
    </xf>
    <xf numFmtId="4" fontId="60" fillId="16" borderId="39" xfId="1372" applyNumberFormat="1" applyFont="1" applyFill="1" applyBorder="1" applyAlignment="1">
      <alignment horizontal="center" vertical="top" wrapText="1"/>
    </xf>
    <xf numFmtId="4" fontId="62" fillId="16" borderId="52" xfId="1372" applyNumberFormat="1" applyFont="1" applyFill="1" applyBorder="1" applyAlignment="1">
      <alignment vertical="top" wrapText="1"/>
    </xf>
    <xf numFmtId="4" fontId="60" fillId="16" borderId="31" xfId="1372" applyNumberFormat="1" applyFont="1" applyFill="1" applyBorder="1" applyAlignment="1">
      <alignment vertical="top" wrapText="1"/>
    </xf>
    <xf numFmtId="4" fontId="60" fillId="16" borderId="32" xfId="1372" applyNumberFormat="1" applyFont="1" applyFill="1" applyBorder="1" applyAlignment="1">
      <alignment vertical="top" wrapText="1"/>
    </xf>
    <xf numFmtId="4" fontId="60" fillId="16" borderId="33" xfId="1372" applyNumberFormat="1" applyFont="1" applyFill="1" applyBorder="1" applyAlignment="1">
      <alignment vertical="top" wrapText="1"/>
    </xf>
    <xf numFmtId="4" fontId="60" fillId="16" borderId="31" xfId="1372" applyNumberFormat="1" applyFont="1" applyFill="1" applyBorder="1" applyAlignment="1">
      <alignment horizontal="center" vertical="top" wrapText="1"/>
    </xf>
    <xf numFmtId="0" fontId="5" fillId="0" borderId="61" xfId="1372" applyFont="1" applyBorder="1"/>
    <xf numFmtId="4" fontId="60" fillId="16" borderId="62" xfId="1372" applyNumberFormat="1" applyFont="1" applyFill="1" applyBorder="1" applyAlignment="1">
      <alignment vertical="top" wrapText="1"/>
    </xf>
    <xf numFmtId="4" fontId="60" fillId="16" borderId="63" xfId="1372" applyNumberFormat="1" applyFont="1" applyFill="1" applyBorder="1" applyAlignment="1">
      <alignment vertical="top" wrapText="1"/>
    </xf>
    <xf numFmtId="4" fontId="60" fillId="16" borderId="40" xfId="1372" applyNumberFormat="1" applyFont="1" applyFill="1" applyBorder="1" applyAlignment="1">
      <alignment vertical="top" wrapText="1"/>
    </xf>
    <xf numFmtId="4" fontId="60" fillId="16" borderId="63" xfId="1372" applyNumberFormat="1" applyFont="1" applyFill="1" applyBorder="1" applyAlignment="1">
      <alignment horizontal="center" vertical="top" wrapText="1"/>
    </xf>
    <xf numFmtId="4" fontId="60" fillId="0" borderId="27" xfId="1372" applyNumberFormat="1" applyFont="1" applyFill="1" applyBorder="1" applyAlignment="1">
      <alignment vertical="top" wrapText="1"/>
    </xf>
    <xf numFmtId="4" fontId="60" fillId="0" borderId="0" xfId="1372" applyNumberFormat="1" applyFont="1" applyFill="1" applyBorder="1" applyAlignment="1">
      <alignment vertical="top" wrapText="1"/>
    </xf>
    <xf numFmtId="4" fontId="60" fillId="0" borderId="0" xfId="1372" applyNumberFormat="1" applyFont="1" applyFill="1" applyBorder="1" applyAlignment="1">
      <alignment horizontal="center" vertical="top" wrapText="1"/>
    </xf>
    <xf numFmtId="1" fontId="60" fillId="16" borderId="28" xfId="1372" applyNumberFormat="1" applyFont="1" applyFill="1" applyBorder="1" applyAlignment="1">
      <alignment horizontal="center" vertical="center" wrapText="1"/>
    </xf>
    <xf numFmtId="1" fontId="60" fillId="16" borderId="8" xfId="1372" applyNumberFormat="1" applyFont="1" applyFill="1" applyBorder="1" applyAlignment="1">
      <alignment horizontal="center" vertical="center" wrapText="1"/>
    </xf>
    <xf numFmtId="3" fontId="60" fillId="16" borderId="8" xfId="1372" applyNumberFormat="1" applyFont="1" applyFill="1" applyBorder="1" applyAlignment="1">
      <alignment horizontal="center" vertical="center" wrapText="1"/>
    </xf>
    <xf numFmtId="3" fontId="5" fillId="16" borderId="8" xfId="1372" applyNumberFormat="1" applyFont="1" applyFill="1" applyBorder="1" applyAlignment="1">
      <alignment horizontal="center" vertical="center" wrapText="1"/>
    </xf>
    <xf numFmtId="1" fontId="5" fillId="0" borderId="0" xfId="1372" applyNumberFormat="1" applyFont="1" applyFill="1" applyBorder="1" applyAlignment="1">
      <alignment horizontal="center"/>
    </xf>
    <xf numFmtId="1" fontId="60" fillId="0" borderId="0" xfId="1372" applyNumberFormat="1" applyFont="1" applyFill="1" applyBorder="1" applyAlignment="1">
      <alignment horizontal="center"/>
    </xf>
    <xf numFmtId="0" fontId="63" fillId="0" borderId="0" xfId="1372" applyFont="1" applyFill="1" applyBorder="1"/>
    <xf numFmtId="0" fontId="63" fillId="0" borderId="0" xfId="1372" applyFont="1"/>
    <xf numFmtId="0" fontId="5" fillId="0" borderId="45" xfId="1372" applyFont="1" applyBorder="1"/>
    <xf numFmtId="1" fontId="62" fillId="0" borderId="0" xfId="1372" applyNumberFormat="1" applyFont="1" applyFill="1" applyBorder="1" applyAlignment="1">
      <alignment horizontal="center"/>
    </xf>
    <xf numFmtId="0" fontId="5" fillId="0" borderId="0" xfId="1372" applyFont="1" applyFill="1" applyBorder="1"/>
    <xf numFmtId="1" fontId="60" fillId="0" borderId="0" xfId="1372" applyNumberFormat="1" applyFont="1" applyBorder="1" applyAlignment="1">
      <alignment horizontal="center"/>
    </xf>
    <xf numFmtId="1" fontId="60" fillId="16" borderId="6" xfId="1372" applyNumberFormat="1" applyFont="1" applyFill="1" applyBorder="1" applyAlignment="1">
      <alignment horizontal="center" vertical="top" wrapText="1"/>
    </xf>
    <xf numFmtId="1" fontId="62" fillId="0" borderId="0" xfId="1372" applyNumberFormat="1" applyFont="1" applyBorder="1" applyAlignment="1">
      <alignment horizontal="center"/>
    </xf>
    <xf numFmtId="0" fontId="5" fillId="0" borderId="7" xfId="1372" applyFont="1" applyBorder="1" applyAlignment="1">
      <alignment horizontal="center" vertical="center" wrapText="1"/>
    </xf>
    <xf numFmtId="0" fontId="5" fillId="0" borderId="8" xfId="1372" applyFont="1" applyBorder="1" applyAlignment="1">
      <alignment horizontal="center"/>
    </xf>
    <xf numFmtId="4" fontId="60" fillId="16" borderId="9" xfId="1372" applyNumberFormat="1" applyFont="1" applyFill="1" applyBorder="1" applyAlignment="1">
      <alignment horizontal="center" vertical="center" wrapText="1"/>
    </xf>
    <xf numFmtId="188" fontId="60" fillId="0" borderId="0" xfId="1372" applyNumberFormat="1" applyFont="1" applyFill="1" applyBorder="1" applyAlignment="1">
      <alignment horizontal="center" vertical="center" wrapText="1"/>
    </xf>
    <xf numFmtId="188" fontId="60" fillId="16" borderId="9" xfId="1372" applyNumberFormat="1" applyFont="1" applyFill="1" applyBorder="1" applyAlignment="1">
      <alignment horizontal="center"/>
    </xf>
    <xf numFmtId="9" fontId="60" fillId="16" borderId="9" xfId="1372" applyNumberFormat="1" applyFont="1" applyFill="1" applyBorder="1" applyAlignment="1">
      <alignment horizontal="center"/>
    </xf>
    <xf numFmtId="0" fontId="5" fillId="0" borderId="38" xfId="1372" applyFont="1" applyBorder="1" applyAlignment="1">
      <alignment horizontal="center" vertical="center" wrapText="1"/>
    </xf>
    <xf numFmtId="0" fontId="5" fillId="0" borderId="39" xfId="1372" applyFont="1" applyBorder="1" applyAlignment="1">
      <alignment horizontal="center"/>
    </xf>
    <xf numFmtId="9" fontId="60" fillId="16" borderId="40" xfId="1372" applyNumberFormat="1" applyFont="1" applyFill="1" applyBorder="1" applyAlignment="1">
      <alignment horizontal="center"/>
    </xf>
    <xf numFmtId="0" fontId="5" fillId="0" borderId="0" xfId="1372" applyFont="1" applyBorder="1" applyAlignment="1">
      <alignment horizontal="center"/>
    </xf>
    <xf numFmtId="0" fontId="4" fillId="28" borderId="8" xfId="0" applyFont="1" applyFill="1" applyBorder="1" applyAlignment="1">
      <alignment horizontal="center" vertical="center" wrapText="1"/>
    </xf>
    <xf numFmtId="3" fontId="70" fillId="28" borderId="70" xfId="797" applyNumberFormat="1" applyFont="1" applyFill="1" applyBorder="1" applyAlignment="1">
      <alignment horizontal="center"/>
    </xf>
    <xf numFmtId="0" fontId="4" fillId="0" borderId="50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62" xfId="0" applyFont="1" applyBorder="1" applyAlignment="1">
      <alignment horizontal="left" vertical="top" wrapText="1"/>
    </xf>
    <xf numFmtId="0" fontId="4" fillId="0" borderId="39" xfId="0" applyFont="1" applyBorder="1" applyAlignment="1">
      <alignment horizontal="center" vertical="center" wrapText="1"/>
    </xf>
    <xf numFmtId="3" fontId="5" fillId="0" borderId="28" xfId="1372" applyNumberFormat="1" applyFont="1" applyFill="1" applyBorder="1" applyAlignment="1">
      <alignment horizontal="center" vertical="top"/>
    </xf>
    <xf numFmtId="0" fontId="62" fillId="29" borderId="41" xfId="1372" applyFont="1" applyFill="1" applyBorder="1" applyAlignment="1">
      <alignment horizontal="center" vertical="center" wrapText="1"/>
    </xf>
    <xf numFmtId="1" fontId="62" fillId="29" borderId="18" xfId="975" quotePrefix="1" applyNumberFormat="1" applyFont="1" applyFill="1" applyBorder="1" applyAlignment="1" applyProtection="1">
      <alignment horizontal="left" vertical="center" wrapText="1"/>
      <protection locked="0"/>
    </xf>
    <xf numFmtId="1" fontId="5" fillId="29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29" borderId="36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41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36" xfId="975" quotePrefix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372" applyNumberFormat="1" applyFont="1" applyFill="1" applyBorder="1" applyAlignment="1">
      <alignment horizontal="center" vertical="top"/>
    </xf>
    <xf numFmtId="1" fontId="60" fillId="0" borderId="0" xfId="1372" applyNumberFormat="1" applyFont="1" applyFill="1" applyBorder="1" applyAlignment="1">
      <alignment horizontal="center" vertical="top" wrapText="1"/>
    </xf>
    <xf numFmtId="0" fontId="60" fillId="0" borderId="0" xfId="1372" applyFont="1" applyFill="1" applyAlignment="1">
      <alignment horizontal="center" vertical="top"/>
    </xf>
    <xf numFmtId="0" fontId="70" fillId="28" borderId="0" xfId="797" applyFont="1" applyFill="1" applyAlignment="1">
      <alignment horizontal="center"/>
    </xf>
    <xf numFmtId="0" fontId="80" fillId="0" borderId="0" xfId="1372" applyFont="1" applyFill="1" applyAlignment="1">
      <alignment horizontal="center" vertical="top"/>
    </xf>
    <xf numFmtId="1" fontId="5" fillId="30" borderId="27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29" borderId="12" xfId="975" quotePrefix="1" applyNumberFormat="1" applyFont="1" applyFill="1" applyBorder="1" applyAlignment="1" applyProtection="1">
      <alignment horizontal="center" vertical="center" wrapText="1"/>
      <protection locked="0"/>
    </xf>
    <xf numFmtId="3" fontId="71" fillId="0" borderId="8" xfId="0" applyNumberFormat="1" applyFont="1" applyFill="1" applyBorder="1" applyAlignment="1">
      <alignment horizontal="center" vertical="center" wrapText="1"/>
    </xf>
    <xf numFmtId="4" fontId="82" fillId="25" borderId="60" xfId="0" applyNumberFormat="1" applyFont="1" applyFill="1" applyBorder="1" applyAlignment="1">
      <alignment vertical="center" wrapText="1" shrinkToFit="1"/>
    </xf>
    <xf numFmtId="0" fontId="82" fillId="0" borderId="48" xfId="0" applyNumberFormat="1" applyFont="1" applyBorder="1" applyAlignment="1">
      <alignment vertical="center" wrapText="1" shrinkToFit="1"/>
    </xf>
    <xf numFmtId="3" fontId="5" fillId="0" borderId="50" xfId="1372" applyNumberFormat="1" applyFont="1" applyFill="1" applyBorder="1" applyAlignment="1">
      <alignment horizontal="center" vertical="top"/>
    </xf>
    <xf numFmtId="3" fontId="5" fillId="0" borderId="80" xfId="1372" applyNumberFormat="1" applyFont="1" applyFill="1" applyBorder="1" applyAlignment="1">
      <alignment horizontal="center" vertical="top"/>
    </xf>
    <xf numFmtId="3" fontId="5" fillId="0" borderId="6" xfId="1372" applyNumberFormat="1" applyFont="1" applyFill="1" applyBorder="1" applyAlignment="1">
      <alignment horizontal="center" vertical="top"/>
    </xf>
    <xf numFmtId="0" fontId="63" fillId="0" borderId="69" xfId="1372" applyFont="1" applyFill="1" applyBorder="1" applyAlignment="1">
      <alignment horizontal="center" vertical="top"/>
    </xf>
    <xf numFmtId="0" fontId="63" fillId="0" borderId="47" xfId="1372" applyFont="1" applyFill="1" applyBorder="1" applyAlignment="1">
      <alignment horizontal="center" vertical="top"/>
    </xf>
    <xf numFmtId="0" fontId="63" fillId="0" borderId="37" xfId="1372" applyFont="1" applyFill="1" applyBorder="1" applyAlignment="1">
      <alignment vertical="top"/>
    </xf>
    <xf numFmtId="0" fontId="63" fillId="0" borderId="46" xfId="1372" applyFont="1" applyFill="1" applyBorder="1" applyAlignment="1">
      <alignment horizontal="center" vertical="top"/>
    </xf>
    <xf numFmtId="3" fontId="5" fillId="0" borderId="46" xfId="1372" applyNumberFormat="1" applyFont="1" applyFill="1" applyBorder="1" applyAlignment="1">
      <alignment horizontal="center" vertical="top"/>
    </xf>
    <xf numFmtId="0" fontId="63" fillId="0" borderId="28" xfId="1372" applyFont="1" applyFill="1" applyBorder="1" applyAlignment="1">
      <alignment horizontal="center" vertical="top"/>
    </xf>
    <xf numFmtId="3" fontId="5" fillId="0" borderId="28" xfId="1372" applyNumberFormat="1" applyFont="1" applyFill="1" applyBorder="1" applyAlignment="1">
      <alignment horizontal="center" vertical="top" wrapText="1"/>
    </xf>
    <xf numFmtId="0" fontId="5" fillId="0" borderId="28" xfId="1372" applyFont="1" applyFill="1" applyBorder="1" applyAlignment="1">
      <alignment horizontal="center" vertical="top"/>
    </xf>
    <xf numFmtId="1" fontId="5" fillId="0" borderId="28" xfId="1372" applyNumberFormat="1" applyFont="1" applyFill="1" applyBorder="1" applyAlignment="1">
      <alignment horizontal="center" vertical="center" wrapText="1"/>
    </xf>
    <xf numFmtId="0" fontId="5" fillId="0" borderId="37" xfId="1372" applyFont="1" applyFill="1" applyBorder="1" applyAlignment="1">
      <alignment horizontal="center" vertical="top"/>
    </xf>
    <xf numFmtId="0" fontId="5" fillId="32" borderId="41" xfId="1372" applyFont="1" applyFill="1" applyBorder="1" applyAlignment="1">
      <alignment horizontal="center" vertical="center" wrapText="1"/>
    </xf>
    <xf numFmtId="4" fontId="60" fillId="32" borderId="18" xfId="1372" applyNumberFormat="1" applyFont="1" applyFill="1" applyBorder="1" applyAlignment="1">
      <alignment horizontal="left" vertical="center" wrapText="1"/>
    </xf>
    <xf numFmtId="2" fontId="5" fillId="32" borderId="12" xfId="1372" applyNumberFormat="1" applyFont="1" applyFill="1" applyBorder="1" applyAlignment="1">
      <alignment horizontal="center" vertical="center" wrapText="1"/>
    </xf>
    <xf numFmtId="4" fontId="60" fillId="32" borderId="18" xfId="1372" applyNumberFormat="1" applyFont="1" applyFill="1" applyBorder="1" applyAlignment="1">
      <alignment horizontal="center" vertical="center" wrapText="1"/>
    </xf>
    <xf numFmtId="3" fontId="60" fillId="32" borderId="59" xfId="1372" applyNumberFormat="1" applyFont="1" applyFill="1" applyBorder="1" applyAlignment="1">
      <alignment horizontal="center" vertical="center" wrapText="1"/>
    </xf>
    <xf numFmtId="3" fontId="60" fillId="32" borderId="2" xfId="1372" applyNumberFormat="1" applyFont="1" applyFill="1" applyBorder="1" applyAlignment="1">
      <alignment horizontal="center" vertical="center" wrapText="1"/>
    </xf>
    <xf numFmtId="3" fontId="60" fillId="32" borderId="3" xfId="1372" applyNumberFormat="1" applyFont="1" applyFill="1" applyBorder="1" applyAlignment="1">
      <alignment horizontal="center" vertical="center" wrapText="1"/>
    </xf>
    <xf numFmtId="3" fontId="60" fillId="32" borderId="41" xfId="1372" applyNumberFormat="1" applyFont="1" applyFill="1" applyBorder="1" applyAlignment="1">
      <alignment horizontal="center" vertical="center" wrapText="1"/>
    </xf>
    <xf numFmtId="3" fontId="60" fillId="32" borderId="36" xfId="1372" applyNumberFormat="1" applyFont="1" applyFill="1" applyBorder="1" applyAlignment="1">
      <alignment horizontal="center" vertical="center" wrapText="1"/>
    </xf>
    <xf numFmtId="3" fontId="62" fillId="32" borderId="59" xfId="1372" applyNumberFormat="1" applyFont="1" applyFill="1" applyBorder="1" applyAlignment="1">
      <alignment horizontal="center" vertical="center" wrapText="1"/>
    </xf>
    <xf numFmtId="4" fontId="62" fillId="32" borderId="2" xfId="1372" applyNumberFormat="1" applyFont="1" applyFill="1" applyBorder="1" applyAlignment="1">
      <alignment horizontal="center" vertical="center" wrapText="1"/>
    </xf>
    <xf numFmtId="3" fontId="62" fillId="32" borderId="2" xfId="1372" applyNumberFormat="1" applyFont="1" applyFill="1" applyBorder="1" applyAlignment="1">
      <alignment horizontal="center" vertical="center" wrapText="1"/>
    </xf>
    <xf numFmtId="0" fontId="62" fillId="28" borderId="12" xfId="1372" applyFont="1" applyFill="1" applyBorder="1" applyAlignment="1">
      <alignment vertical="top" wrapText="1"/>
    </xf>
    <xf numFmtId="4" fontId="62" fillId="28" borderId="18" xfId="1372" applyNumberFormat="1" applyFont="1" applyFill="1" applyBorder="1" applyAlignment="1">
      <alignment vertical="top" wrapText="1"/>
    </xf>
    <xf numFmtId="3" fontId="62" fillId="28" borderId="59" xfId="1372" applyNumberFormat="1" applyFont="1" applyFill="1" applyBorder="1" applyAlignment="1">
      <alignment vertical="top" wrapText="1"/>
    </xf>
    <xf numFmtId="4" fontId="80" fillId="28" borderId="41" xfId="1372" applyNumberFormat="1" applyFont="1" applyFill="1" applyBorder="1" applyAlignment="1">
      <alignment vertical="top" wrapText="1"/>
    </xf>
    <xf numFmtId="0" fontId="80" fillId="28" borderId="1" xfId="1372" applyFont="1" applyFill="1" applyBorder="1" applyAlignment="1">
      <alignment vertical="top" wrapText="1"/>
    </xf>
    <xf numFmtId="4" fontId="80" fillId="28" borderId="3" xfId="1372" applyNumberFormat="1" applyFont="1" applyFill="1" applyBorder="1" applyAlignment="1">
      <alignment horizontal="center" vertical="top" wrapText="1"/>
    </xf>
    <xf numFmtId="0" fontId="80" fillId="28" borderId="59" xfId="1372" applyFont="1" applyFill="1" applyBorder="1" applyAlignment="1">
      <alignment vertical="top" wrapText="1"/>
    </xf>
    <xf numFmtId="4" fontId="80" fillId="28" borderId="2" xfId="1372" applyNumberFormat="1" applyFont="1" applyFill="1" applyBorder="1" applyAlignment="1">
      <alignment horizontal="center" vertical="top" wrapText="1"/>
    </xf>
    <xf numFmtId="4" fontId="62" fillId="28" borderId="3" xfId="1372" applyNumberFormat="1" applyFont="1" applyFill="1" applyBorder="1" applyAlignment="1">
      <alignment horizontal="center" vertical="center" wrapText="1"/>
    </xf>
    <xf numFmtId="2" fontId="5" fillId="0" borderId="13" xfId="1372" applyNumberFormat="1" applyFont="1" applyFill="1" applyBorder="1" applyAlignment="1">
      <alignment horizontal="center" vertical="center" wrapText="1"/>
    </xf>
    <xf numFmtId="2" fontId="60" fillId="0" borderId="52" xfId="1372" applyNumberFormat="1" applyFont="1" applyFill="1" applyBorder="1" applyAlignment="1">
      <alignment horizontal="center" vertical="center" wrapText="1"/>
    </xf>
    <xf numFmtId="3" fontId="60" fillId="0" borderId="42" xfId="1372" applyNumberFormat="1" applyFont="1" applyFill="1" applyBorder="1" applyAlignment="1">
      <alignment horizontal="center" vertical="center" wrapText="1"/>
    </xf>
    <xf numFmtId="4" fontId="80" fillId="0" borderId="51" xfId="1372" applyNumberFormat="1" applyFont="1" applyFill="1" applyBorder="1" applyAlignment="1">
      <alignment vertical="top" wrapText="1"/>
    </xf>
    <xf numFmtId="2" fontId="83" fillId="0" borderId="7" xfId="1372" applyNumberFormat="1" applyFont="1" applyFill="1" applyBorder="1" applyAlignment="1">
      <alignment horizontal="center" vertical="top" wrapText="1"/>
    </xf>
    <xf numFmtId="4" fontId="80" fillId="0" borderId="9" xfId="1372" applyNumberFormat="1" applyFont="1" applyFill="1" applyBorder="1" applyAlignment="1">
      <alignment horizontal="center" vertical="top" wrapText="1"/>
    </xf>
    <xf numFmtId="2" fontId="83" fillId="0" borderId="42" xfId="1372" applyNumberFormat="1" applyFont="1" applyFill="1" applyBorder="1" applyAlignment="1">
      <alignment horizontal="center" vertical="top" wrapText="1"/>
    </xf>
    <xf numFmtId="4" fontId="80" fillId="0" borderId="8" xfId="1372" applyNumberFormat="1" applyFont="1" applyFill="1" applyBorder="1" applyAlignment="1">
      <alignment horizontal="center" vertical="top" wrapText="1"/>
    </xf>
    <xf numFmtId="4" fontId="5" fillId="0" borderId="58" xfId="1372" applyNumberFormat="1" applyFont="1" applyFill="1" applyBorder="1" applyAlignment="1">
      <alignment horizontal="left" vertical="center" wrapText="1"/>
    </xf>
    <xf numFmtId="2" fontId="5" fillId="0" borderId="69" xfId="1372" applyNumberFormat="1" applyFont="1" applyFill="1" applyBorder="1" applyAlignment="1">
      <alignment horizontal="center" vertical="center" wrapText="1"/>
    </xf>
    <xf numFmtId="3" fontId="60" fillId="0" borderId="46" xfId="1372" applyNumberFormat="1" applyFont="1" applyFill="1" applyBorder="1" applyAlignment="1">
      <alignment horizontal="center" vertical="center" wrapText="1"/>
    </xf>
    <xf numFmtId="4" fontId="80" fillId="0" borderId="60" xfId="1372" applyNumberFormat="1" applyFont="1" applyFill="1" applyBorder="1" applyAlignment="1">
      <alignment vertical="top" wrapText="1"/>
    </xf>
    <xf numFmtId="2" fontId="83" fillId="0" borderId="47" xfId="1372" applyNumberFormat="1" applyFont="1" applyFill="1" applyBorder="1" applyAlignment="1">
      <alignment horizontal="center" vertical="top" wrapText="1"/>
    </xf>
    <xf numFmtId="4" fontId="80" fillId="0" borderId="37" xfId="1372" applyNumberFormat="1" applyFont="1" applyFill="1" applyBorder="1" applyAlignment="1">
      <alignment horizontal="center" vertical="top" wrapText="1"/>
    </xf>
    <xf numFmtId="2" fontId="83" fillId="0" borderId="46" xfId="1372" applyNumberFormat="1" applyFont="1" applyFill="1" applyBorder="1" applyAlignment="1">
      <alignment horizontal="center" vertical="top" wrapText="1"/>
    </xf>
    <xf numFmtId="4" fontId="80" fillId="0" borderId="28" xfId="1372" applyNumberFormat="1" applyFont="1" applyFill="1" applyBorder="1" applyAlignment="1">
      <alignment horizontal="center" vertical="top" wrapText="1"/>
    </xf>
    <xf numFmtId="2" fontId="5" fillId="0" borderId="13" xfId="1095" applyNumberFormat="1" applyFont="1" applyBorder="1" applyAlignment="1">
      <alignment horizontal="center" vertical="center" wrapText="1"/>
    </xf>
    <xf numFmtId="2" fontId="60" fillId="0" borderId="62" xfId="1372" applyNumberFormat="1" applyFont="1" applyFill="1" applyBorder="1" applyAlignment="1">
      <alignment horizontal="center" vertical="center" wrapText="1"/>
    </xf>
    <xf numFmtId="4" fontId="80" fillId="32" borderId="18" xfId="1372" applyNumberFormat="1" applyFont="1" applyFill="1" applyBorder="1" applyAlignment="1">
      <alignment horizontal="center" vertical="top" wrapText="1"/>
    </xf>
    <xf numFmtId="4" fontId="80" fillId="0" borderId="47" xfId="1372" applyNumberFormat="1" applyFont="1" applyFill="1" applyBorder="1" applyAlignment="1">
      <alignment vertical="top" wrapText="1"/>
    </xf>
    <xf numFmtId="4" fontId="80" fillId="0" borderId="46" xfId="1372" applyNumberFormat="1" applyFont="1" applyFill="1" applyBorder="1" applyAlignment="1">
      <alignment vertical="top" wrapText="1"/>
    </xf>
    <xf numFmtId="2" fontId="5" fillId="0" borderId="42" xfId="1372" applyNumberFormat="1" applyFont="1" applyFill="1" applyBorder="1" applyAlignment="1">
      <alignment horizontal="center" vertical="top" wrapText="1"/>
    </xf>
    <xf numFmtId="4" fontId="60" fillId="0" borderId="8" xfId="1372" applyNumberFormat="1" applyFont="1" applyFill="1" applyBorder="1" applyAlignment="1">
      <alignment vertical="top" wrapText="1"/>
    </xf>
    <xf numFmtId="0" fontId="5" fillId="0" borderId="62" xfId="975" applyFont="1" applyFill="1" applyBorder="1" applyAlignment="1" applyProtection="1">
      <alignment vertical="top" wrapText="1"/>
      <protection locked="0"/>
    </xf>
    <xf numFmtId="2" fontId="5" fillId="0" borderId="63" xfId="1372" applyNumberFormat="1" applyFont="1" applyFill="1" applyBorder="1" applyAlignment="1">
      <alignment horizontal="center" vertical="top" wrapText="1"/>
    </xf>
    <xf numFmtId="4" fontId="60" fillId="0" borderId="39" xfId="1372" applyNumberFormat="1" applyFont="1" applyFill="1" applyBorder="1" applyAlignment="1">
      <alignment vertical="top" wrapText="1"/>
    </xf>
    <xf numFmtId="4" fontId="60" fillId="0" borderId="40" xfId="1372" applyNumberFormat="1" applyFont="1" applyFill="1" applyBorder="1" applyAlignment="1">
      <alignment vertical="top" wrapText="1"/>
    </xf>
    <xf numFmtId="4" fontId="80" fillId="0" borderId="61" xfId="1372" applyNumberFormat="1" applyFont="1" applyFill="1" applyBorder="1" applyAlignment="1">
      <alignment vertical="top" wrapText="1"/>
    </xf>
    <xf numFmtId="2" fontId="83" fillId="0" borderId="38" xfId="1372" applyNumberFormat="1" applyFont="1" applyFill="1" applyBorder="1" applyAlignment="1">
      <alignment horizontal="center" vertical="top" wrapText="1"/>
    </xf>
    <xf numFmtId="4" fontId="80" fillId="0" borderId="40" xfId="1372" applyNumberFormat="1" applyFont="1" applyFill="1" applyBorder="1" applyAlignment="1">
      <alignment horizontal="center" vertical="top" wrapText="1"/>
    </xf>
    <xf numFmtId="2" fontId="83" fillId="0" borderId="63" xfId="1372" applyNumberFormat="1" applyFont="1" applyFill="1" applyBorder="1" applyAlignment="1">
      <alignment horizontal="center" vertical="top" wrapText="1"/>
    </xf>
    <xf numFmtId="4" fontId="60" fillId="0" borderId="63" xfId="1372" applyNumberFormat="1" applyFont="1" applyFill="1" applyBorder="1" applyAlignment="1">
      <alignment horizontal="center" vertical="top" wrapText="1"/>
    </xf>
    <xf numFmtId="4" fontId="80" fillId="0" borderId="39" xfId="1372" applyNumberFormat="1" applyFont="1" applyFill="1" applyBorder="1" applyAlignment="1">
      <alignment horizontal="center" vertical="top" wrapText="1"/>
    </xf>
    <xf numFmtId="4" fontId="60" fillId="0" borderId="39" xfId="1372" applyNumberFormat="1" applyFont="1" applyFill="1" applyBorder="1" applyAlignment="1">
      <alignment horizontal="center" vertical="top" wrapText="1"/>
    </xf>
    <xf numFmtId="3" fontId="60" fillId="0" borderId="40" xfId="1372" applyNumberFormat="1" applyFont="1" applyFill="1" applyBorder="1" applyAlignment="1">
      <alignment horizontal="center" vertical="center" wrapText="1"/>
    </xf>
    <xf numFmtId="4" fontId="60" fillId="16" borderId="18" xfId="1372" applyNumberFormat="1" applyFont="1" applyFill="1" applyBorder="1" applyAlignment="1">
      <alignment vertical="top" wrapText="1"/>
    </xf>
    <xf numFmtId="4" fontId="60" fillId="16" borderId="59" xfId="1372" applyNumberFormat="1" applyFont="1" applyFill="1" applyBorder="1" applyAlignment="1">
      <alignment vertical="top" wrapText="1"/>
    </xf>
    <xf numFmtId="4" fontId="60" fillId="16" borderId="2" xfId="1372" applyNumberFormat="1" applyFont="1" applyFill="1" applyBorder="1" applyAlignment="1">
      <alignment vertical="top" wrapText="1"/>
    </xf>
    <xf numFmtId="4" fontId="60" fillId="16" borderId="3" xfId="1372" applyNumberFormat="1" applyFont="1" applyFill="1" applyBorder="1" applyAlignment="1">
      <alignment vertical="top" wrapText="1"/>
    </xf>
    <xf numFmtId="4" fontId="80" fillId="16" borderId="41" xfId="1372" applyNumberFormat="1" applyFont="1" applyFill="1" applyBorder="1" applyAlignment="1">
      <alignment vertical="top" wrapText="1"/>
    </xf>
    <xf numFmtId="4" fontId="80" fillId="16" borderId="1" xfId="1372" applyNumberFormat="1" applyFont="1" applyFill="1" applyBorder="1" applyAlignment="1">
      <alignment vertical="top" wrapText="1"/>
    </xf>
    <xf numFmtId="4" fontId="80" fillId="16" borderId="3" xfId="1372" applyNumberFormat="1" applyFont="1" applyFill="1" applyBorder="1" applyAlignment="1">
      <alignment horizontal="center" vertical="top" wrapText="1"/>
    </xf>
    <xf numFmtId="4" fontId="80" fillId="16" borderId="59" xfId="1372" applyNumberFormat="1" applyFont="1" applyFill="1" applyBorder="1" applyAlignment="1">
      <alignment vertical="top" wrapText="1"/>
    </xf>
    <xf numFmtId="4" fontId="60" fillId="16" borderId="59" xfId="1372" applyNumberFormat="1" applyFont="1" applyFill="1" applyBorder="1" applyAlignment="1">
      <alignment horizontal="center" vertical="top" wrapText="1"/>
    </xf>
    <xf numFmtId="4" fontId="80" fillId="16" borderId="2" xfId="1372" applyNumberFormat="1" applyFont="1" applyFill="1" applyBorder="1" applyAlignment="1">
      <alignment horizontal="center" vertical="top" wrapText="1"/>
    </xf>
    <xf numFmtId="4" fontId="60" fillId="16" borderId="2" xfId="1372" applyNumberFormat="1" applyFont="1" applyFill="1" applyBorder="1" applyAlignment="1">
      <alignment horizontal="center" vertical="top" wrapText="1"/>
    </xf>
    <xf numFmtId="3" fontId="60" fillId="16" borderId="3" xfId="1372" applyNumberFormat="1" applyFont="1" applyFill="1" applyBorder="1" applyAlignment="1">
      <alignment horizontal="center" vertical="center" wrapText="1"/>
    </xf>
    <xf numFmtId="0" fontId="5" fillId="0" borderId="64" xfId="1372" applyFont="1" applyBorder="1"/>
    <xf numFmtId="0" fontId="60" fillId="16" borderId="81" xfId="976" applyFont="1" applyFill="1" applyBorder="1" applyAlignment="1">
      <alignment horizontal="left" vertical="top"/>
    </xf>
    <xf numFmtId="2" fontId="5" fillId="16" borderId="82" xfId="1372" applyNumberFormat="1" applyFont="1" applyFill="1" applyBorder="1" applyAlignment="1">
      <alignment horizontal="center" vertical="top" wrapText="1"/>
    </xf>
    <xf numFmtId="9" fontId="60" fillId="16" borderId="76" xfId="1096" applyFont="1" applyFill="1" applyBorder="1" applyAlignment="1">
      <alignment horizontal="center" vertical="top" wrapText="1"/>
    </xf>
    <xf numFmtId="9" fontId="60" fillId="16" borderId="75" xfId="1096" applyFont="1" applyFill="1" applyBorder="1" applyAlignment="1">
      <alignment horizontal="center" vertical="top" wrapText="1"/>
    </xf>
    <xf numFmtId="9" fontId="80" fillId="16" borderId="83" xfId="1096" applyFont="1" applyFill="1" applyBorder="1" applyAlignment="1">
      <alignment horizontal="center" vertical="top" wrapText="1"/>
    </xf>
    <xf numFmtId="2" fontId="83" fillId="16" borderId="77" xfId="1372" applyNumberFormat="1" applyFont="1" applyFill="1" applyBorder="1" applyAlignment="1">
      <alignment horizontal="center" vertical="top" wrapText="1"/>
    </xf>
    <xf numFmtId="4" fontId="80" fillId="16" borderId="75" xfId="1372" applyNumberFormat="1" applyFont="1" applyFill="1" applyBorder="1" applyAlignment="1">
      <alignment horizontal="center" vertical="top" wrapText="1"/>
    </xf>
    <xf numFmtId="2" fontId="83" fillId="16" borderId="82" xfId="1372" applyNumberFormat="1" applyFont="1" applyFill="1" applyBorder="1" applyAlignment="1">
      <alignment horizontal="center" vertical="top" wrapText="1"/>
    </xf>
    <xf numFmtId="4" fontId="60" fillId="16" borderId="82" xfId="1372" applyNumberFormat="1" applyFont="1" applyFill="1" applyBorder="1" applyAlignment="1">
      <alignment horizontal="center" vertical="top" wrapText="1"/>
    </xf>
    <xf numFmtId="4" fontId="80" fillId="16" borderId="76" xfId="1372" applyNumberFormat="1" applyFont="1" applyFill="1" applyBorder="1" applyAlignment="1">
      <alignment horizontal="center" vertical="top" wrapText="1"/>
    </xf>
    <xf numFmtId="4" fontId="60" fillId="16" borderId="76" xfId="1372" applyNumberFormat="1" applyFont="1" applyFill="1" applyBorder="1" applyAlignment="1">
      <alignment horizontal="center" vertical="top" wrapText="1"/>
    </xf>
    <xf numFmtId="3" fontId="60" fillId="16" borderId="75" xfId="1372" applyNumberFormat="1" applyFont="1" applyFill="1" applyBorder="1" applyAlignment="1">
      <alignment horizontal="center" vertical="center" wrapText="1"/>
    </xf>
    <xf numFmtId="0" fontId="5" fillId="0" borderId="49" xfId="1372" applyFont="1" applyBorder="1"/>
    <xf numFmtId="4" fontId="60" fillId="16" borderId="84" xfId="1372" applyNumberFormat="1" applyFont="1" applyFill="1" applyBorder="1" applyAlignment="1">
      <alignment vertical="top" wrapText="1"/>
    </xf>
    <xf numFmtId="4" fontId="60" fillId="16" borderId="85" xfId="1372" applyNumberFormat="1" applyFont="1" applyFill="1" applyBorder="1" applyAlignment="1">
      <alignment vertical="top" wrapText="1"/>
    </xf>
    <xf numFmtId="4" fontId="60" fillId="16" borderId="86" xfId="1372" applyNumberFormat="1" applyFont="1" applyFill="1" applyBorder="1" applyAlignment="1">
      <alignment vertical="top" wrapText="1"/>
    </xf>
    <xf numFmtId="4" fontId="60" fillId="16" borderId="87" xfId="1372" applyNumberFormat="1" applyFont="1" applyFill="1" applyBorder="1" applyAlignment="1">
      <alignment vertical="top" wrapText="1"/>
    </xf>
    <xf numFmtId="4" fontId="80" fillId="16" borderId="88" xfId="1372" applyNumberFormat="1" applyFont="1" applyFill="1" applyBorder="1" applyAlignment="1">
      <alignment vertical="top" wrapText="1"/>
    </xf>
    <xf numFmtId="4" fontId="80" fillId="16" borderId="89" xfId="1372" applyNumberFormat="1" applyFont="1" applyFill="1" applyBorder="1" applyAlignment="1">
      <alignment vertical="top" wrapText="1"/>
    </xf>
    <xf numFmtId="4" fontId="80" fillId="16" borderId="87" xfId="1372" applyNumberFormat="1" applyFont="1" applyFill="1" applyBorder="1" applyAlignment="1">
      <alignment horizontal="center" vertical="top" wrapText="1"/>
    </xf>
    <xf numFmtId="4" fontId="80" fillId="16" borderId="85" xfId="1372" applyNumberFormat="1" applyFont="1" applyFill="1" applyBorder="1" applyAlignment="1">
      <alignment vertical="top" wrapText="1"/>
    </xf>
    <xf numFmtId="4" fontId="60" fillId="16" borderId="85" xfId="1372" applyNumberFormat="1" applyFont="1" applyFill="1" applyBorder="1" applyAlignment="1">
      <alignment horizontal="center" vertical="top" wrapText="1"/>
    </xf>
    <xf numFmtId="4" fontId="80" fillId="16" borderId="86" xfId="1372" applyNumberFormat="1" applyFont="1" applyFill="1" applyBorder="1" applyAlignment="1">
      <alignment horizontal="center" vertical="top" wrapText="1"/>
    </xf>
    <xf numFmtId="4" fontId="60" fillId="16" borderId="86" xfId="1372" applyNumberFormat="1" applyFont="1" applyFill="1" applyBorder="1" applyAlignment="1">
      <alignment horizontal="center" vertical="top" wrapText="1"/>
    </xf>
    <xf numFmtId="3" fontId="60" fillId="16" borderId="87" xfId="1372" applyNumberFormat="1" applyFont="1" applyFill="1" applyBorder="1" applyAlignment="1">
      <alignment horizontal="center" vertical="center" wrapText="1"/>
    </xf>
    <xf numFmtId="4" fontId="60" fillId="16" borderId="42" xfId="1372" applyNumberFormat="1" applyFont="1" applyFill="1" applyBorder="1" applyAlignment="1">
      <alignment vertical="top" wrapText="1"/>
    </xf>
    <xf numFmtId="4" fontId="60" fillId="16" borderId="8" xfId="1372" applyNumberFormat="1" applyFont="1" applyFill="1" applyBorder="1" applyAlignment="1">
      <alignment vertical="top" wrapText="1"/>
    </xf>
    <xf numFmtId="4" fontId="60" fillId="16" borderId="9" xfId="1372" applyNumberFormat="1" applyFont="1" applyFill="1" applyBorder="1" applyAlignment="1">
      <alignment vertical="top" wrapText="1"/>
    </xf>
    <xf numFmtId="4" fontId="80" fillId="16" borderId="51" xfId="1372" applyNumberFormat="1" applyFont="1" applyFill="1" applyBorder="1" applyAlignment="1">
      <alignment vertical="top" wrapText="1"/>
    </xf>
    <xf numFmtId="4" fontId="80" fillId="16" borderId="7" xfId="1372" applyNumberFormat="1" applyFont="1" applyFill="1" applyBorder="1" applyAlignment="1">
      <alignment vertical="top" wrapText="1"/>
    </xf>
    <xf numFmtId="4" fontId="80" fillId="16" borderId="9" xfId="1372" applyNumberFormat="1" applyFont="1" applyFill="1" applyBorder="1" applyAlignment="1">
      <alignment horizontal="center" vertical="top" wrapText="1"/>
    </xf>
    <xf numFmtId="4" fontId="80" fillId="16" borderId="42" xfId="1372" applyNumberFormat="1" applyFont="1" applyFill="1" applyBorder="1" applyAlignment="1">
      <alignment vertical="top" wrapText="1"/>
    </xf>
    <xf numFmtId="4" fontId="60" fillId="16" borderId="42" xfId="1372" applyNumberFormat="1" applyFont="1" applyFill="1" applyBorder="1" applyAlignment="1">
      <alignment horizontal="center" vertical="top" wrapText="1"/>
    </xf>
    <xf numFmtId="4" fontId="80" fillId="16" borderId="8" xfId="1372" applyNumberFormat="1" applyFont="1" applyFill="1" applyBorder="1" applyAlignment="1">
      <alignment horizontal="center" vertical="top" wrapText="1"/>
    </xf>
    <xf numFmtId="4" fontId="80" fillId="16" borderId="55" xfId="1372" applyNumberFormat="1" applyFont="1" applyFill="1" applyBorder="1" applyAlignment="1">
      <alignment vertical="top" wrapText="1"/>
    </xf>
    <xf numFmtId="4" fontId="80" fillId="16" borderId="30" xfId="1372" applyNumberFormat="1" applyFont="1" applyFill="1" applyBorder="1" applyAlignment="1">
      <alignment vertical="top" wrapText="1"/>
    </xf>
    <xf numFmtId="4" fontId="80" fillId="16" borderId="33" xfId="1372" applyNumberFormat="1" applyFont="1" applyFill="1" applyBorder="1" applyAlignment="1">
      <alignment horizontal="center" vertical="top" wrapText="1"/>
    </xf>
    <xf numFmtId="4" fontId="80" fillId="16" borderId="31" xfId="1372" applyNumberFormat="1" applyFont="1" applyFill="1" applyBorder="1" applyAlignment="1">
      <alignment vertical="top" wrapText="1"/>
    </xf>
    <xf numFmtId="4" fontId="80" fillId="16" borderId="32" xfId="1372" applyNumberFormat="1" applyFont="1" applyFill="1" applyBorder="1" applyAlignment="1">
      <alignment horizontal="center" vertical="top" wrapText="1"/>
    </xf>
    <xf numFmtId="4" fontId="60" fillId="16" borderId="32" xfId="1372" applyNumberFormat="1" applyFont="1" applyFill="1" applyBorder="1" applyAlignment="1">
      <alignment horizontal="center" vertical="top" wrapText="1"/>
    </xf>
    <xf numFmtId="4" fontId="60" fillId="16" borderId="33" xfId="1372" applyNumberFormat="1" applyFont="1" applyFill="1" applyBorder="1" applyAlignment="1">
      <alignment horizontal="center" vertical="top" wrapText="1"/>
    </xf>
    <xf numFmtId="4" fontId="80" fillId="16" borderId="61" xfId="1372" applyNumberFormat="1" applyFont="1" applyFill="1" applyBorder="1" applyAlignment="1">
      <alignment vertical="top" wrapText="1"/>
    </xf>
    <xf numFmtId="4" fontId="80" fillId="16" borderId="38" xfId="1372" applyNumberFormat="1" applyFont="1" applyFill="1" applyBorder="1" applyAlignment="1">
      <alignment vertical="top" wrapText="1"/>
    </xf>
    <xf numFmtId="4" fontId="80" fillId="16" borderId="40" xfId="1372" applyNumberFormat="1" applyFont="1" applyFill="1" applyBorder="1" applyAlignment="1">
      <alignment horizontal="center" vertical="top" wrapText="1"/>
    </xf>
    <xf numFmtId="4" fontId="80" fillId="16" borderId="63" xfId="1372" applyNumberFormat="1" applyFont="1" applyFill="1" applyBorder="1" applyAlignment="1">
      <alignment vertical="top" wrapText="1"/>
    </xf>
    <xf numFmtId="4" fontId="80" fillId="16" borderId="39" xfId="1372" applyNumberFormat="1" applyFont="1" applyFill="1" applyBorder="1" applyAlignment="1">
      <alignment horizontal="center" vertical="top" wrapText="1"/>
    </xf>
    <xf numFmtId="4" fontId="60" fillId="16" borderId="40" xfId="1372" applyNumberFormat="1" applyFont="1" applyFill="1" applyBorder="1" applyAlignment="1">
      <alignment horizontal="center" vertical="top" wrapText="1"/>
    </xf>
    <xf numFmtId="1" fontId="83" fillId="0" borderId="0" xfId="1372" applyNumberFormat="1" applyFont="1" applyFill="1" applyBorder="1" applyAlignment="1">
      <alignment horizontal="center"/>
    </xf>
    <xf numFmtId="0" fontId="83" fillId="0" borderId="0" xfId="1372" applyFont="1" applyFill="1" applyBorder="1"/>
    <xf numFmtId="0" fontId="83" fillId="0" borderId="0" xfId="1372" applyFont="1"/>
    <xf numFmtId="0" fontId="83" fillId="0" borderId="0" xfId="1372" applyFont="1" applyBorder="1"/>
    <xf numFmtId="1" fontId="80" fillId="0" borderId="0" xfId="1372" applyNumberFormat="1" applyFont="1" applyFill="1" applyBorder="1" applyAlignment="1">
      <alignment horizontal="center"/>
    </xf>
    <xf numFmtId="0" fontId="84" fillId="0" borderId="4" xfId="976" applyFont="1" applyFill="1" applyBorder="1" applyAlignment="1">
      <alignment horizontal="left" vertical="top"/>
    </xf>
    <xf numFmtId="0" fontId="84" fillId="0" borderId="5" xfId="976" applyFont="1" applyFill="1" applyBorder="1" applyAlignment="1">
      <alignment horizontal="left" vertical="top"/>
    </xf>
    <xf numFmtId="1" fontId="80" fillId="0" borderId="0" xfId="1372" applyNumberFormat="1" applyFont="1" applyBorder="1" applyAlignment="1">
      <alignment horizontal="center"/>
    </xf>
    <xf numFmtId="10" fontId="60" fillId="16" borderId="9" xfId="1372" applyNumberFormat="1" applyFont="1" applyFill="1" applyBorder="1" applyAlignment="1">
      <alignment horizontal="center"/>
    </xf>
    <xf numFmtId="193" fontId="60" fillId="16" borderId="9" xfId="1372" applyNumberFormat="1" applyFont="1" applyFill="1" applyBorder="1" applyAlignment="1">
      <alignment horizontal="center"/>
    </xf>
    <xf numFmtId="0" fontId="3" fillId="0" borderId="0" xfId="797" applyFill="1"/>
    <xf numFmtId="0" fontId="5" fillId="28" borderId="0" xfId="797" applyFont="1" applyFill="1"/>
    <xf numFmtId="4" fontId="65" fillId="0" borderId="0" xfId="1117" applyFont="1" applyAlignment="1">
      <alignment vertical="center"/>
    </xf>
    <xf numFmtId="4" fontId="61" fillId="0" borderId="0" xfId="1117" applyFont="1" applyAlignment="1">
      <alignment vertical="center"/>
    </xf>
    <xf numFmtId="1" fontId="85" fillId="0" borderId="0" xfId="797" applyNumberFormat="1" applyFont="1" applyFill="1" applyAlignment="1"/>
    <xf numFmtId="0" fontId="86" fillId="0" borderId="0" xfId="797" applyFont="1" applyFill="1" applyAlignment="1"/>
    <xf numFmtId="0" fontId="86" fillId="28" borderId="0" xfId="797" applyFont="1" applyFill="1" applyAlignment="1"/>
    <xf numFmtId="0" fontId="5" fillId="0" borderId="0" xfId="797" applyFont="1" applyFill="1" applyAlignment="1"/>
    <xf numFmtId="0" fontId="87" fillId="0" borderId="0" xfId="797" applyFont="1" applyFill="1" applyAlignment="1"/>
    <xf numFmtId="0" fontId="5" fillId="0" borderId="0" xfId="1117" applyNumberFormat="1" applyFont="1" applyAlignment="1"/>
    <xf numFmtId="4" fontId="85" fillId="0" borderId="0" xfId="797" applyNumberFormat="1" applyFont="1" applyFill="1" applyAlignment="1"/>
    <xf numFmtId="0" fontId="70" fillId="0" borderId="0" xfId="797" applyFont="1" applyFill="1" applyAlignment="1">
      <alignment horizontal="center"/>
    </xf>
    <xf numFmtId="0" fontId="70" fillId="28" borderId="18" xfId="797" applyNumberFormat="1" applyFont="1" applyFill="1" applyBorder="1" applyAlignment="1">
      <alignment horizontal="center" vertical="center" wrapText="1"/>
    </xf>
    <xf numFmtId="0" fontId="70" fillId="0" borderId="18" xfId="797" applyNumberFormat="1" applyFont="1" applyFill="1" applyBorder="1" applyAlignment="1">
      <alignment horizontal="center" vertical="center" wrapText="1"/>
    </xf>
    <xf numFmtId="0" fontId="3" fillId="0" borderId="18" xfId="797" applyFont="1" applyFill="1" applyBorder="1" applyAlignment="1">
      <alignment horizontal="center"/>
    </xf>
    <xf numFmtId="0" fontId="3" fillId="0" borderId="41" xfId="797" applyFont="1" applyFill="1" applyBorder="1" applyAlignment="1">
      <alignment horizontal="center"/>
    </xf>
    <xf numFmtId="0" fontId="3" fillId="28" borderId="53" xfId="797" applyFont="1" applyFill="1" applyBorder="1" applyAlignment="1">
      <alignment horizontal="center"/>
    </xf>
    <xf numFmtId="0" fontId="3" fillId="0" borderId="0" xfId="797" applyFont="1" applyFill="1" applyBorder="1"/>
    <xf numFmtId="0" fontId="3" fillId="0" borderId="0" xfId="797" applyFont="1" applyFill="1"/>
    <xf numFmtId="0" fontId="3" fillId="0" borderId="50" xfId="797" applyFont="1" applyFill="1" applyBorder="1" applyAlignment="1">
      <alignment horizontal="center" vertical="center" wrapText="1"/>
    </xf>
    <xf numFmtId="49" fontId="4" fillId="0" borderId="50" xfId="0" applyNumberFormat="1" applyFont="1" applyBorder="1" applyAlignment="1">
      <alignment horizontal="left" vertical="top" wrapText="1"/>
    </xf>
    <xf numFmtId="0" fontId="4" fillId="0" borderId="48" xfId="0" applyFont="1" applyBorder="1" applyAlignment="1">
      <alignment horizontal="center" vertical="top"/>
    </xf>
    <xf numFmtId="0" fontId="3" fillId="28" borderId="4" xfId="797" applyFont="1" applyFill="1" applyBorder="1"/>
    <xf numFmtId="0" fontId="3" fillId="28" borderId="5" xfId="797" applyFont="1" applyFill="1" applyBorder="1"/>
    <xf numFmtId="0" fontId="3" fillId="28" borderId="6" xfId="797" applyFont="1" applyFill="1" applyBorder="1"/>
    <xf numFmtId="0" fontId="4" fillId="0" borderId="80" xfId="0" applyFont="1" applyBorder="1" applyAlignment="1">
      <alignment horizontal="center" vertical="center" wrapText="1"/>
    </xf>
    <xf numFmtId="3" fontId="3" fillId="0" borderId="6" xfId="797" applyNumberFormat="1" applyFont="1" applyFill="1" applyBorder="1" applyAlignment="1">
      <alignment horizontal="center" vertical="center" wrapText="1"/>
    </xf>
    <xf numFmtId="0" fontId="3" fillId="0" borderId="58" xfId="797" applyFont="1" applyFill="1" applyBorder="1" applyAlignment="1">
      <alignment horizontal="center" vertical="center" wrapText="1"/>
    </xf>
    <xf numFmtId="49" fontId="4" fillId="0" borderId="52" xfId="0" applyNumberFormat="1" applyFont="1" applyBorder="1" applyAlignment="1">
      <alignment horizontal="left" vertical="top" wrapText="1"/>
    </xf>
    <xf numFmtId="0" fontId="4" fillId="0" borderId="51" xfId="0" applyFont="1" applyBorder="1" applyAlignment="1">
      <alignment horizontal="center" vertical="top"/>
    </xf>
    <xf numFmtId="0" fontId="3" fillId="28" borderId="7" xfId="797" applyFont="1" applyFill="1" applyBorder="1"/>
    <xf numFmtId="0" fontId="3" fillId="28" borderId="8" xfId="797" applyFont="1" applyFill="1" applyBorder="1"/>
    <xf numFmtId="0" fontId="3" fillId="28" borderId="9" xfId="797" applyFont="1" applyFill="1" applyBorder="1"/>
    <xf numFmtId="0" fontId="4" fillId="0" borderId="42" xfId="0" applyFont="1" applyBorder="1" applyAlignment="1">
      <alignment horizontal="center" vertical="center" wrapText="1"/>
    </xf>
    <xf numFmtId="3" fontId="3" fillId="0" borderId="37" xfId="797" applyNumberFormat="1" applyFont="1" applyFill="1" applyBorder="1" applyAlignment="1">
      <alignment horizontal="center" vertical="center" wrapText="1"/>
    </xf>
    <xf numFmtId="0" fontId="4" fillId="28" borderId="7" xfId="0" applyFont="1" applyFill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3" fontId="4" fillId="28" borderId="37" xfId="0" applyNumberFormat="1" applyFont="1" applyFill="1" applyBorder="1" applyAlignment="1">
      <alignment horizontal="center" vertical="center" wrapText="1"/>
    </xf>
    <xf numFmtId="0" fontId="3" fillId="0" borderId="70" xfId="797" applyFont="1" applyFill="1" applyBorder="1" applyAlignment="1">
      <alignment horizontal="center" vertical="center" wrapText="1"/>
    </xf>
    <xf numFmtId="49" fontId="4" fillId="0" borderId="62" xfId="0" applyNumberFormat="1" applyFont="1" applyBorder="1" applyAlignment="1">
      <alignment horizontal="left" vertical="top" wrapText="1"/>
    </xf>
    <xf numFmtId="0" fontId="4" fillId="0" borderId="61" xfId="0" applyFont="1" applyBorder="1" applyAlignment="1">
      <alignment horizontal="center" vertical="top"/>
    </xf>
    <xf numFmtId="0" fontId="3" fillId="28" borderId="38" xfId="797" applyFont="1" applyFill="1" applyBorder="1"/>
    <xf numFmtId="0" fontId="3" fillId="28" borderId="39" xfId="797" applyFont="1" applyFill="1" applyBorder="1"/>
    <xf numFmtId="0" fontId="3" fillId="28" borderId="40" xfId="797" applyFont="1" applyFill="1" applyBorder="1"/>
    <xf numFmtId="0" fontId="4" fillId="0" borderId="63" xfId="0" applyFont="1" applyBorder="1" applyAlignment="1">
      <alignment horizontal="center" vertical="center" wrapText="1"/>
    </xf>
    <xf numFmtId="3" fontId="3" fillId="0" borderId="71" xfId="797" applyNumberFormat="1" applyFont="1" applyFill="1" applyBorder="1" applyAlignment="1">
      <alignment horizontal="center" vertical="center" wrapText="1"/>
    </xf>
    <xf numFmtId="0" fontId="70" fillId="0" borderId="41" xfId="797" applyFont="1" applyFill="1" applyBorder="1" applyAlignment="1"/>
    <xf numFmtId="0" fontId="70" fillId="0" borderId="36" xfId="797" applyFont="1" applyFill="1" applyBorder="1" applyAlignment="1"/>
    <xf numFmtId="3" fontId="70" fillId="0" borderId="18" xfId="797" applyNumberFormat="1" applyFont="1" applyFill="1" applyBorder="1" applyAlignment="1">
      <alignment horizontal="center"/>
    </xf>
    <xf numFmtId="0" fontId="0" fillId="0" borderId="0" xfId="797" applyFont="1" applyFill="1"/>
    <xf numFmtId="49" fontId="88" fillId="0" borderId="0" xfId="1590" applyNumberFormat="1" applyFont="1" applyFill="1" applyBorder="1" applyAlignment="1">
      <alignment horizontal="right" vertical="center" wrapText="1"/>
    </xf>
    <xf numFmtId="3" fontId="88" fillId="28" borderId="0" xfId="1590" applyNumberFormat="1" applyFont="1" applyFill="1" applyBorder="1" applyAlignment="1">
      <alignment vertical="center" wrapText="1"/>
    </xf>
    <xf numFmtId="3" fontId="60" fillId="0" borderId="0" xfId="1590" applyNumberFormat="1" applyFont="1" applyFill="1" applyBorder="1" applyAlignment="1">
      <alignment vertical="center" wrapText="1"/>
    </xf>
    <xf numFmtId="49" fontId="60" fillId="0" borderId="0" xfId="1590" applyNumberFormat="1" applyFont="1" applyFill="1" applyBorder="1" applyAlignment="1">
      <alignment horizontal="left" vertical="center" wrapText="1"/>
    </xf>
    <xf numFmtId="3" fontId="60" fillId="28" borderId="0" xfId="1590" applyNumberFormat="1" applyFont="1" applyFill="1" applyBorder="1" applyAlignment="1">
      <alignment horizontal="center" vertical="center" wrapText="1"/>
    </xf>
    <xf numFmtId="3" fontId="60" fillId="0" borderId="0" xfId="1590" applyNumberFormat="1" applyFont="1" applyFill="1" applyBorder="1" applyAlignment="1">
      <alignment horizontal="center" vertical="center" wrapText="1"/>
    </xf>
    <xf numFmtId="49" fontId="60" fillId="0" borderId="0" xfId="1590" applyNumberFormat="1" applyFont="1" applyFill="1" applyBorder="1" applyAlignment="1">
      <alignment horizontal="right" vertical="center" wrapText="1"/>
    </xf>
    <xf numFmtId="49" fontId="60" fillId="28" borderId="0" xfId="1590" applyNumberFormat="1" applyFont="1" applyFill="1" applyBorder="1" applyAlignment="1">
      <alignment horizontal="right" vertical="center" wrapText="1"/>
    </xf>
    <xf numFmtId="49" fontId="60" fillId="28" borderId="0" xfId="1590" applyNumberFormat="1" applyFont="1" applyFill="1" applyBorder="1" applyAlignment="1">
      <alignment horizontal="center" vertical="center" wrapText="1"/>
    </xf>
    <xf numFmtId="0" fontId="5" fillId="28" borderId="0" xfId="0" applyFont="1" applyFill="1" applyAlignment="1">
      <alignment horizontal="center"/>
    </xf>
    <xf numFmtId="49" fontId="60" fillId="0" borderId="0" xfId="159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60" fillId="28" borderId="0" xfId="1590" applyNumberFormat="1" applyFont="1" applyFill="1" applyBorder="1" applyAlignment="1">
      <alignment vertical="center" wrapText="1"/>
    </xf>
    <xf numFmtId="49" fontId="60" fillId="0" borderId="0" xfId="1590" applyNumberFormat="1" applyFont="1" applyFill="1" applyBorder="1" applyAlignment="1">
      <alignment vertical="center" wrapText="1"/>
    </xf>
    <xf numFmtId="188" fontId="60" fillId="0" borderId="64" xfId="1372" applyNumberFormat="1" applyFont="1" applyFill="1" applyBorder="1" applyAlignment="1">
      <alignment horizontal="left" vertical="center" wrapText="1"/>
    </xf>
    <xf numFmtId="188" fontId="60" fillId="0" borderId="0" xfId="1372" applyNumberFormat="1" applyFont="1" applyFill="1" applyBorder="1" applyAlignment="1">
      <alignment horizontal="left" vertical="center" wrapText="1"/>
    </xf>
    <xf numFmtId="4" fontId="62" fillId="25" borderId="44" xfId="1372" applyNumberFormat="1" applyFont="1" applyFill="1" applyBorder="1" applyAlignment="1">
      <alignment vertical="top" wrapText="1"/>
    </xf>
    <xf numFmtId="4" fontId="62" fillId="25" borderId="31" xfId="1372" applyNumberFormat="1" applyFont="1" applyFill="1" applyBorder="1" applyAlignment="1">
      <alignment vertical="top" wrapText="1"/>
    </xf>
    <xf numFmtId="4" fontId="62" fillId="25" borderId="29" xfId="1372" applyNumberFormat="1" applyFont="1" applyFill="1" applyBorder="1" applyAlignment="1">
      <alignment vertical="top" wrapText="1"/>
    </xf>
    <xf numFmtId="4" fontId="62" fillId="25" borderId="46" xfId="1372" applyNumberFormat="1" applyFont="1" applyFill="1" applyBorder="1" applyAlignment="1">
      <alignment vertical="top" wrapText="1"/>
    </xf>
    <xf numFmtId="4" fontId="60" fillId="16" borderId="32" xfId="1372" applyNumberFormat="1" applyFont="1" applyFill="1" applyBorder="1" applyAlignment="1">
      <alignment horizontal="center" vertical="center" wrapText="1"/>
    </xf>
    <xf numFmtId="4" fontId="60" fillId="16" borderId="28" xfId="1372" applyNumberFormat="1" applyFont="1" applyFill="1" applyBorder="1" applyAlignment="1">
      <alignment horizontal="center" vertical="center" wrapText="1"/>
    </xf>
    <xf numFmtId="4" fontId="60" fillId="31" borderId="8" xfId="1372" applyNumberFormat="1" applyFont="1" applyFill="1" applyBorder="1" applyAlignment="1">
      <alignment horizontal="center" vertical="top" wrapText="1"/>
    </xf>
    <xf numFmtId="0" fontId="4" fillId="31" borderId="8" xfId="1372" applyFill="1" applyBorder="1" applyAlignment="1">
      <alignment horizontal="center" vertical="top" wrapText="1"/>
    </xf>
    <xf numFmtId="0" fontId="83" fillId="0" borderId="0" xfId="1372" applyFont="1" applyAlignment="1">
      <alignment horizontal="center" vertical="center"/>
    </xf>
    <xf numFmtId="4" fontId="62" fillId="25" borderId="25" xfId="1372" applyNumberFormat="1" applyFont="1" applyFill="1" applyBorder="1" applyAlignment="1">
      <alignment vertical="top" wrapText="1"/>
    </xf>
    <xf numFmtId="4" fontId="62" fillId="25" borderId="42" xfId="1372" applyNumberFormat="1" applyFont="1" applyFill="1" applyBorder="1" applyAlignment="1">
      <alignment vertical="top" wrapText="1"/>
    </xf>
    <xf numFmtId="1" fontId="60" fillId="0" borderId="0" xfId="1372" applyNumberFormat="1" applyFont="1" applyFill="1" applyBorder="1" applyAlignment="1">
      <alignment horizontal="center" vertical="top" wrapText="1"/>
    </xf>
    <xf numFmtId="0" fontId="5" fillId="0" borderId="35" xfId="975" applyFont="1" applyFill="1" applyBorder="1" applyAlignment="1" applyProtection="1">
      <alignment horizontal="center" vertical="center" wrapText="1"/>
      <protection locked="0"/>
    </xf>
    <xf numFmtId="0" fontId="5" fillId="0" borderId="43" xfId="975" applyFont="1" applyFill="1" applyBorder="1" applyAlignment="1" applyProtection="1">
      <alignment horizontal="center" vertical="center" wrapText="1"/>
      <protection locked="0"/>
    </xf>
    <xf numFmtId="187" fontId="63" fillId="0" borderId="48" xfId="975" applyNumberFormat="1" applyFont="1" applyFill="1" applyBorder="1" applyAlignment="1" applyProtection="1">
      <alignment horizontal="center" vertical="center"/>
      <protection locked="0"/>
    </xf>
    <xf numFmtId="187" fontId="63" fillId="0" borderId="67" xfId="975" applyNumberFormat="1" applyFont="1" applyFill="1" applyBorder="1" applyAlignment="1" applyProtection="1">
      <alignment horizontal="center" vertical="center"/>
      <protection locked="0"/>
    </xf>
    <xf numFmtId="187" fontId="63" fillId="0" borderId="46" xfId="975" applyNumberFormat="1" applyFont="1" applyFill="1" applyBorder="1" applyAlignment="1" applyProtection="1">
      <alignment horizontal="center" vertical="center"/>
      <protection locked="0"/>
    </xf>
    <xf numFmtId="187" fontId="63" fillId="0" borderId="37" xfId="975" applyNumberFormat="1" applyFont="1" applyFill="1" applyBorder="1" applyAlignment="1" applyProtection="1">
      <alignment horizontal="center" vertical="center"/>
      <protection locked="0"/>
    </xf>
    <xf numFmtId="4" fontId="81" fillId="0" borderId="27" xfId="1372" applyNumberFormat="1" applyFont="1" applyFill="1" applyBorder="1" applyAlignment="1">
      <alignment horizontal="center" vertical="center" wrapText="1"/>
    </xf>
    <xf numFmtId="0" fontId="5" fillId="0" borderId="53" xfId="974" applyFont="1" applyFill="1" applyBorder="1" applyAlignment="1">
      <alignment horizontal="center" vertical="center" wrapText="1"/>
    </xf>
    <xf numFmtId="0" fontId="5" fillId="0" borderId="54" xfId="974" applyFont="1" applyFill="1" applyBorder="1" applyAlignment="1">
      <alignment horizontal="center" vertical="center" wrapText="1"/>
    </xf>
    <xf numFmtId="0" fontId="63" fillId="0" borderId="53" xfId="974" applyFont="1" applyFill="1" applyBorder="1" applyAlignment="1">
      <alignment horizontal="center" vertical="center" wrapText="1"/>
    </xf>
    <xf numFmtId="0" fontId="63" fillId="0" borderId="54" xfId="974" applyFont="1" applyFill="1" applyBorder="1" applyAlignment="1">
      <alignment horizontal="center" vertical="center" wrapText="1"/>
    </xf>
    <xf numFmtId="187" fontId="5" fillId="0" borderId="53" xfId="975" applyNumberFormat="1" applyFont="1" applyFill="1" applyBorder="1" applyAlignment="1" applyProtection="1">
      <alignment horizontal="center" vertical="center" wrapText="1"/>
      <protection locked="0"/>
    </xf>
    <xf numFmtId="187" fontId="5" fillId="0" borderId="54" xfId="975" applyNumberFormat="1" applyFont="1" applyFill="1" applyBorder="1" applyAlignment="1" applyProtection="1">
      <alignment horizontal="center" vertical="center" wrapText="1"/>
      <protection locked="0"/>
    </xf>
    <xf numFmtId="0" fontId="5" fillId="0" borderId="53" xfId="975" applyFont="1" applyFill="1" applyBorder="1" applyAlignment="1" applyProtection="1">
      <alignment horizontal="center" vertical="center" wrapText="1"/>
      <protection locked="0"/>
    </xf>
    <xf numFmtId="0" fontId="5" fillId="0" borderId="54" xfId="975" applyFont="1" applyFill="1" applyBorder="1" applyAlignment="1" applyProtection="1">
      <alignment horizontal="center" vertical="center" wrapText="1"/>
      <protection locked="0"/>
    </xf>
    <xf numFmtId="0" fontId="5" fillId="0" borderId="12" xfId="1372" applyFont="1" applyBorder="1" applyAlignment="1">
      <alignment horizontal="center"/>
    </xf>
    <xf numFmtId="0" fontId="5" fillId="0" borderId="36" xfId="1372" applyFont="1" applyBorder="1" applyAlignment="1">
      <alignment horizontal="center"/>
    </xf>
    <xf numFmtId="0" fontId="63" fillId="0" borderId="53" xfId="975" applyFont="1" applyFill="1" applyBorder="1" applyAlignment="1" applyProtection="1">
      <alignment horizontal="center" vertical="center" wrapText="1"/>
      <protection locked="0"/>
    </xf>
    <xf numFmtId="0" fontId="63" fillId="0" borderId="64" xfId="975" applyFont="1" applyFill="1" applyBorder="1" applyAlignment="1" applyProtection="1">
      <alignment horizontal="center" vertical="center" wrapText="1"/>
      <protection locked="0"/>
    </xf>
    <xf numFmtId="0" fontId="63" fillId="0" borderId="12" xfId="1372" applyFont="1" applyBorder="1" applyAlignment="1">
      <alignment horizontal="center"/>
    </xf>
    <xf numFmtId="0" fontId="63" fillId="0" borderId="36" xfId="1372" applyFont="1" applyBorder="1" applyAlignment="1">
      <alignment horizontal="center"/>
    </xf>
    <xf numFmtId="0" fontId="5" fillId="0" borderId="65" xfId="974" applyFont="1" applyFill="1" applyBorder="1" applyAlignment="1">
      <alignment horizontal="center" vertical="center" wrapText="1"/>
    </xf>
    <xf numFmtId="0" fontId="5" fillId="0" borderId="66" xfId="974" applyFont="1" applyFill="1" applyBorder="1" applyAlignment="1">
      <alignment horizontal="center" vertical="center" wrapText="1"/>
    </xf>
    <xf numFmtId="0" fontId="5" fillId="0" borderId="46" xfId="975" applyFont="1" applyFill="1" applyBorder="1" applyAlignment="1" applyProtection="1">
      <alignment horizontal="center" vertical="center" wrapText="1"/>
      <protection locked="0"/>
    </xf>
    <xf numFmtId="0" fontId="5" fillId="0" borderId="31" xfId="975" applyFont="1" applyFill="1" applyBorder="1" applyAlignment="1" applyProtection="1">
      <alignment horizontal="center" vertical="center" wrapText="1"/>
      <protection locked="0"/>
    </xf>
    <xf numFmtId="0" fontId="60" fillId="0" borderId="0" xfId="1372" applyFont="1" applyFill="1" applyAlignment="1">
      <alignment horizontal="center" vertical="top"/>
    </xf>
    <xf numFmtId="0" fontId="60" fillId="0" borderId="0" xfId="1372" applyFont="1" applyFill="1" applyAlignment="1">
      <alignment horizontal="right" vertical="top"/>
    </xf>
    <xf numFmtId="0" fontId="81" fillId="0" borderId="0" xfId="1372" applyFont="1" applyFill="1" applyBorder="1" applyAlignment="1">
      <alignment horizontal="center" vertical="top"/>
    </xf>
    <xf numFmtId="0" fontId="5" fillId="0" borderId="48" xfId="975" applyFont="1" applyFill="1" applyBorder="1" applyAlignment="1" applyProtection="1">
      <alignment horizontal="center" vertical="center" wrapText="1"/>
      <protection locked="0"/>
    </xf>
    <xf numFmtId="0" fontId="5" fillId="0" borderId="51" xfId="975" applyFont="1" applyFill="1" applyBorder="1" applyAlignment="1" applyProtection="1">
      <alignment horizontal="center" vertical="center" wrapText="1"/>
      <protection locked="0"/>
    </xf>
    <xf numFmtId="0" fontId="5" fillId="0" borderId="55" xfId="975" applyFont="1" applyFill="1" applyBorder="1" applyAlignment="1" applyProtection="1">
      <alignment horizontal="center" vertical="center" wrapText="1"/>
      <protection locked="0"/>
    </xf>
    <xf numFmtId="0" fontId="5" fillId="0" borderId="50" xfId="975" applyFont="1" applyFill="1" applyBorder="1" applyAlignment="1" applyProtection="1">
      <alignment horizontal="center" vertical="center" wrapText="1"/>
      <protection locked="0"/>
    </xf>
    <xf numFmtId="0" fontId="5" fillId="0" borderId="52" xfId="975" applyFont="1" applyFill="1" applyBorder="1" applyAlignment="1" applyProtection="1">
      <alignment horizontal="center" vertical="center" wrapText="1"/>
      <protection locked="0"/>
    </xf>
    <xf numFmtId="0" fontId="5" fillId="0" borderId="56" xfId="975" applyFont="1" applyFill="1" applyBorder="1" applyAlignment="1" applyProtection="1">
      <alignment horizontal="center" vertical="center" wrapText="1"/>
      <protection locked="0"/>
    </xf>
    <xf numFmtId="0" fontId="5" fillId="0" borderId="41" xfId="1372" applyFont="1" applyBorder="1" applyAlignment="1">
      <alignment horizontal="center"/>
    </xf>
    <xf numFmtId="0" fontId="5" fillId="0" borderId="69" xfId="1581" applyFont="1" applyBorder="1" applyAlignment="1">
      <alignment horizontal="center"/>
    </xf>
    <xf numFmtId="0" fontId="5" fillId="0" borderId="0" xfId="1581" applyFont="1" applyBorder="1" applyAlignment="1">
      <alignment horizontal="center"/>
    </xf>
    <xf numFmtId="4" fontId="5" fillId="0" borderId="57" xfId="1117" applyFont="1" applyBorder="1" applyAlignment="1">
      <alignment horizontal="center" vertical="center" wrapText="1"/>
    </xf>
    <xf numFmtId="4" fontId="5" fillId="0" borderId="49" xfId="1117" applyFont="1" applyBorder="1" applyAlignment="1">
      <alignment horizontal="center" vertical="center" wrapText="1"/>
    </xf>
    <xf numFmtId="4" fontId="5" fillId="0" borderId="53" xfId="1117" applyFont="1" applyBorder="1" applyAlignment="1">
      <alignment horizontal="center" vertical="center" wrapText="1"/>
    </xf>
    <xf numFmtId="4" fontId="5" fillId="0" borderId="70" xfId="1117" applyFont="1" applyBorder="1" applyAlignment="1">
      <alignment horizontal="center" vertical="center" wrapText="1"/>
    </xf>
    <xf numFmtId="4" fontId="60" fillId="0" borderId="41" xfId="1117" applyFont="1" applyBorder="1" applyAlignment="1">
      <alignment horizontal="center" vertical="top" wrapText="1"/>
    </xf>
    <xf numFmtId="4" fontId="60" fillId="0" borderId="12" xfId="1117" applyFont="1" applyBorder="1" applyAlignment="1">
      <alignment horizontal="center" vertical="top" wrapText="1"/>
    </xf>
    <xf numFmtId="4" fontId="60" fillId="0" borderId="36" xfId="1117" applyFont="1" applyBorder="1" applyAlignment="1">
      <alignment horizontal="center" vertical="top" wrapText="1"/>
    </xf>
    <xf numFmtId="4" fontId="61" fillId="0" borderId="0" xfId="1117" applyFont="1" applyAlignment="1">
      <alignment horizontal="center" vertical="center"/>
    </xf>
    <xf numFmtId="4" fontId="60" fillId="0" borderId="0" xfId="1117" applyFont="1" applyAlignment="1">
      <alignment horizontal="center"/>
    </xf>
    <xf numFmtId="0" fontId="76" fillId="0" borderId="0" xfId="797" applyFont="1" applyFill="1" applyAlignment="1">
      <alignment horizontal="center"/>
    </xf>
    <xf numFmtId="0" fontId="5" fillId="0" borderId="0" xfId="797" applyFont="1" applyAlignment="1">
      <alignment horizontal="right"/>
    </xf>
    <xf numFmtId="0" fontId="6" fillId="0" borderId="0" xfId="797" applyFont="1" applyAlignment="1">
      <alignment horizontal="right"/>
    </xf>
    <xf numFmtId="0" fontId="4" fillId="0" borderId="0" xfId="798" applyNumberFormat="1" applyFont="1" applyFill="1" applyBorder="1" applyAlignment="1">
      <alignment horizontal="center" vertical="center" wrapText="1"/>
    </xf>
    <xf numFmtId="0" fontId="4" fillId="0" borderId="0" xfId="798" applyNumberFormat="1" applyFont="1" applyFill="1" applyAlignment="1">
      <alignment horizontal="center" vertical="center" wrapText="1"/>
    </xf>
    <xf numFmtId="49" fontId="61" fillId="0" borderId="5" xfId="797" applyNumberFormat="1" applyFont="1" applyFill="1" applyBorder="1" applyAlignment="1">
      <alignment horizontal="center" vertical="center" wrapText="1"/>
    </xf>
    <xf numFmtId="0" fontId="5" fillId="0" borderId="0" xfId="797" applyFont="1" applyFill="1" applyAlignment="1">
      <alignment horizontal="right"/>
    </xf>
    <xf numFmtId="0" fontId="60" fillId="0" borderId="0" xfId="797" applyFont="1" applyFill="1" applyAlignment="1">
      <alignment horizontal="center"/>
    </xf>
    <xf numFmtId="49" fontId="60" fillId="0" borderId="0" xfId="1590" applyNumberFormat="1" applyFont="1" applyFill="1" applyBorder="1" applyAlignment="1">
      <alignment horizontal="left" vertical="center" wrapText="1"/>
    </xf>
    <xf numFmtId="49" fontId="60" fillId="28" borderId="0" xfId="1590" applyNumberFormat="1" applyFont="1" applyFill="1" applyBorder="1" applyAlignment="1">
      <alignment horizontal="center" vertical="center" wrapText="1"/>
    </xf>
    <xf numFmtId="49" fontId="60" fillId="0" borderId="0" xfId="1590" applyNumberFormat="1" applyFont="1" applyFill="1" applyBorder="1" applyAlignment="1">
      <alignment horizontal="center" vertical="center" wrapText="1"/>
    </xf>
    <xf numFmtId="0" fontId="70" fillId="0" borderId="41" xfId="797" applyFont="1" applyFill="1" applyBorder="1" applyAlignment="1">
      <alignment horizontal="right"/>
    </xf>
    <xf numFmtId="0" fontId="70" fillId="0" borderId="12" xfId="797" applyFont="1" applyFill="1" applyBorder="1" applyAlignment="1">
      <alignment horizontal="right"/>
    </xf>
    <xf numFmtId="0" fontId="70" fillId="0" borderId="78" xfId="797" applyFont="1" applyFill="1" applyBorder="1" applyAlignment="1">
      <alignment horizontal="right"/>
    </xf>
    <xf numFmtId="0" fontId="70" fillId="0" borderId="79" xfId="797" applyFont="1" applyFill="1" applyBorder="1" applyAlignment="1">
      <alignment horizontal="right"/>
    </xf>
    <xf numFmtId="0" fontId="3" fillId="0" borderId="0" xfId="797" applyFill="1" applyAlignment="1">
      <alignment horizontal="left" vertical="center" wrapText="1"/>
    </xf>
    <xf numFmtId="3" fontId="60" fillId="28" borderId="0" xfId="1590" applyNumberFormat="1" applyFont="1" applyFill="1" applyBorder="1" applyAlignment="1">
      <alignment horizontal="center" vertical="center" wrapText="1"/>
    </xf>
    <xf numFmtId="3" fontId="60" fillId="0" borderId="0" xfId="1590" applyNumberFormat="1" applyFont="1" applyFill="1" applyBorder="1" applyAlignment="1">
      <alignment horizontal="center" vertical="center" wrapText="1"/>
    </xf>
    <xf numFmtId="0" fontId="70" fillId="0" borderId="0" xfId="797" applyFont="1" applyFill="1" applyAlignment="1">
      <alignment horizontal="center"/>
    </xf>
    <xf numFmtId="0" fontId="78" fillId="0" borderId="0" xfId="797" applyFont="1" applyFill="1" applyAlignment="1">
      <alignment horizontal="center" vertical="center" wrapText="1"/>
    </xf>
    <xf numFmtId="0" fontId="70" fillId="0" borderId="50" xfId="797" applyNumberFormat="1" applyFont="1" applyFill="1" applyBorder="1" applyAlignment="1">
      <alignment horizontal="center" vertical="center" wrapText="1"/>
    </xf>
    <xf numFmtId="0" fontId="70" fillId="0" borderId="52" xfId="797" applyNumberFormat="1" applyFont="1" applyFill="1" applyBorder="1" applyAlignment="1">
      <alignment horizontal="center" vertical="center" wrapText="1"/>
    </xf>
    <xf numFmtId="0" fontId="70" fillId="0" borderId="62" xfId="797" applyNumberFormat="1" applyFont="1" applyFill="1" applyBorder="1" applyAlignment="1">
      <alignment horizontal="center" vertical="center" wrapText="1"/>
    </xf>
    <xf numFmtId="0" fontId="70" fillId="0" borderId="61" xfId="797" applyNumberFormat="1" applyFont="1" applyFill="1" applyBorder="1" applyAlignment="1">
      <alignment horizontal="center" vertical="center" wrapText="1"/>
    </xf>
    <xf numFmtId="0" fontId="70" fillId="0" borderId="59" xfId="797" applyNumberFormat="1" applyFont="1" applyFill="1" applyBorder="1" applyAlignment="1">
      <alignment horizontal="center" vertical="center" wrapText="1"/>
    </xf>
    <xf numFmtId="0" fontId="70" fillId="0" borderId="2" xfId="797" applyNumberFormat="1" applyFont="1" applyFill="1" applyBorder="1" applyAlignment="1">
      <alignment horizontal="center" vertical="center" wrapText="1"/>
    </xf>
    <xf numFmtId="0" fontId="70" fillId="0" borderId="3" xfId="797" applyNumberFormat="1" applyFont="1" applyFill="1" applyBorder="1" applyAlignment="1">
      <alignment horizontal="center" vertical="center" wrapText="1"/>
    </xf>
    <xf numFmtId="0" fontId="70" fillId="28" borderId="90" xfId="797" applyNumberFormat="1" applyFont="1" applyFill="1" applyBorder="1" applyAlignment="1">
      <alignment horizontal="center" vertical="center" wrapText="1"/>
    </xf>
    <xf numFmtId="0" fontId="70" fillId="28" borderId="68" xfId="797" applyNumberFormat="1" applyFont="1" applyFill="1" applyBorder="1" applyAlignment="1">
      <alignment horizontal="center" vertical="center" wrapText="1"/>
    </xf>
    <xf numFmtId="0" fontId="70" fillId="28" borderId="91" xfId="797" applyNumberFormat="1" applyFont="1" applyFill="1" applyBorder="1" applyAlignment="1">
      <alignment horizontal="center" vertical="center" wrapText="1"/>
    </xf>
    <xf numFmtId="0" fontId="79" fillId="32" borderId="57" xfId="797" applyNumberFormat="1" applyFont="1" applyFill="1" applyBorder="1" applyAlignment="1">
      <alignment horizontal="center" vertical="center" wrapText="1"/>
    </xf>
    <xf numFmtId="0" fontId="79" fillId="32" borderId="27" xfId="797" applyNumberFormat="1" applyFont="1" applyFill="1" applyBorder="1" applyAlignment="1">
      <alignment horizontal="center" vertical="center" wrapText="1"/>
    </xf>
    <xf numFmtId="0" fontId="79" fillId="32" borderId="65" xfId="797" applyNumberFormat="1" applyFont="1" applyFill="1" applyBorder="1" applyAlignment="1">
      <alignment horizontal="center" vertical="center" wrapText="1"/>
    </xf>
    <xf numFmtId="0" fontId="5" fillId="0" borderId="0" xfId="797" applyFont="1" applyFill="1" applyAlignment="1">
      <alignment horizontal="right" vertical="center"/>
    </xf>
    <xf numFmtId="0" fontId="5" fillId="0" borderId="0" xfId="797" applyFont="1" applyFill="1" applyAlignment="1">
      <alignment horizontal="center" vertical="center"/>
    </xf>
    <xf numFmtId="4" fontId="61" fillId="0" borderId="0" xfId="1117" applyFont="1" applyAlignment="1">
      <alignment horizontal="left"/>
    </xf>
    <xf numFmtId="0" fontId="5" fillId="0" borderId="0" xfId="797" applyFont="1" applyAlignment="1">
      <alignment horizontal="left"/>
    </xf>
    <xf numFmtId="0" fontId="5" fillId="0" borderId="0" xfId="797" applyFont="1" applyFill="1" applyAlignment="1">
      <alignment horizontal="left"/>
    </xf>
  </cellXfs>
  <cellStyles count="1591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7"/>
    <cellStyle name="АктМТСН 3" xfId="1098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18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19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20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21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22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23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9"/>
    <cellStyle name="Индексы 3" xfId="1100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24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101"/>
    <cellStyle name="ИтогоАктБИМ 3" xfId="1102"/>
    <cellStyle name="ИтогоАктРесМет" xfId="749"/>
    <cellStyle name="ИтогоАктРесМет 2" xfId="1103"/>
    <cellStyle name="ИтогоАктРесМет 3" xfId="1104"/>
    <cellStyle name="ИтогоАктТекЦ" xfId="750"/>
    <cellStyle name="ИтогоБазЦ" xfId="751"/>
    <cellStyle name="ИтогоБИМ" xfId="752"/>
    <cellStyle name="ИтогоБИМ 2" xfId="1105"/>
    <cellStyle name="ИтогоБИМ 3" xfId="1106"/>
    <cellStyle name="ИтогоРесМет" xfId="753"/>
    <cellStyle name="ИтогоРесМет 2" xfId="1107"/>
    <cellStyle name="ИтогоРесМет 3" xfId="1108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25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26"/>
    <cellStyle name="ЛокСмМТСН" xfId="772"/>
    <cellStyle name="ЛокСмМТСН 2" xfId="1109"/>
    <cellStyle name="ЛокСмМТСН 3" xfId="1110"/>
    <cellStyle name="М29" xfId="773"/>
    <cellStyle name="М29 2" xfId="1111"/>
    <cellStyle name="М29 3" xfId="1112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13"/>
    <cellStyle name="ОбСмета 3" xfId="1114"/>
    <cellStyle name="Обычный" xfId="0" builtinId="0"/>
    <cellStyle name="Обычный 10" xfId="797"/>
    <cellStyle name="Обычный 10 2" xfId="798"/>
    <cellStyle name="Обычный 10 2 2" xfId="1127"/>
    <cellStyle name="Обычный 10 2 3" xfId="1128"/>
    <cellStyle name="Обычный 10 3" xfId="799"/>
    <cellStyle name="Обычный 10_Индекс  ограждение мостов" xfId="1582"/>
    <cellStyle name="Обычный 100" xfId="1129"/>
    <cellStyle name="Обычный 101" xfId="1130"/>
    <cellStyle name="Обычный 102" xfId="1131"/>
    <cellStyle name="Обычный 103" xfId="1132"/>
    <cellStyle name="Обычный 104" xfId="1133"/>
    <cellStyle name="Обычный 105" xfId="1134"/>
    <cellStyle name="Обычный 106" xfId="1135"/>
    <cellStyle name="Обычный 107" xfId="1136"/>
    <cellStyle name="Обычный 108" xfId="1137"/>
    <cellStyle name="Обычный 109" xfId="800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38"/>
    <cellStyle name="Обычный 111" xfId="1139"/>
    <cellStyle name="Обычный 112" xfId="1140"/>
    <cellStyle name="Обычный 113" xfId="1141"/>
    <cellStyle name="Обычный 114" xfId="1142"/>
    <cellStyle name="Обычный 115" xfId="1143"/>
    <cellStyle name="Обычный 116" xfId="1144"/>
    <cellStyle name="Обычный 117" xfId="1145"/>
    <cellStyle name="Обычный 118" xfId="1146"/>
    <cellStyle name="Обычный 119" xfId="1147"/>
    <cellStyle name="Обычный 12" xfId="804"/>
    <cellStyle name="Обычный 12 2" xfId="805"/>
    <cellStyle name="Обычный 120" xfId="1148"/>
    <cellStyle name="Обычный 121" xfId="1149"/>
    <cellStyle name="Обычный 122" xfId="1150"/>
    <cellStyle name="Обычный 123" xfId="806"/>
    <cellStyle name="Обычный 124" xfId="1151"/>
    <cellStyle name="Обычный 125" xfId="1152"/>
    <cellStyle name="Обычный 126" xfId="1153"/>
    <cellStyle name="Обычный 127" xfId="1154"/>
    <cellStyle name="Обычный 128" xfId="1155"/>
    <cellStyle name="Обычный 129" xfId="1156"/>
    <cellStyle name="Обычный 13" xfId="807"/>
    <cellStyle name="Обычный 130" xfId="1157"/>
    <cellStyle name="Обычный 131" xfId="1158"/>
    <cellStyle name="Обычный 132" xfId="1159"/>
    <cellStyle name="Обычный 133" xfId="1160"/>
    <cellStyle name="Обычный 134" xfId="1161"/>
    <cellStyle name="Обычный 135" xfId="1162"/>
    <cellStyle name="Обычный 136" xfId="1163"/>
    <cellStyle name="Обычный 137" xfId="1164"/>
    <cellStyle name="Обычный 138" xfId="808"/>
    <cellStyle name="Обычный 139" xfId="1165"/>
    <cellStyle name="Обычный 14" xfId="809"/>
    <cellStyle name="Обычный 140" xfId="1166"/>
    <cellStyle name="Обычный 141" xfId="1167"/>
    <cellStyle name="Обычный 142" xfId="1168"/>
    <cellStyle name="Обычный 143" xfId="1169"/>
    <cellStyle name="Обычный 144" xfId="1170"/>
    <cellStyle name="Обычный 145" xfId="1171"/>
    <cellStyle name="Обычный 146" xfId="1172"/>
    <cellStyle name="Обычный 147" xfId="1173"/>
    <cellStyle name="Обычный 148" xfId="1174"/>
    <cellStyle name="Обычный 149" xfId="1175"/>
    <cellStyle name="Обычный 15" xfId="810"/>
    <cellStyle name="Обычный 150" xfId="1176"/>
    <cellStyle name="Обычный 151" xfId="1177"/>
    <cellStyle name="Обычный 152" xfId="1178"/>
    <cellStyle name="Обычный 153" xfId="1179"/>
    <cellStyle name="Обычный 154" xfId="1180"/>
    <cellStyle name="Обычный 155" xfId="1181"/>
    <cellStyle name="Обычный 156" xfId="1182"/>
    <cellStyle name="Обычный 157" xfId="1183"/>
    <cellStyle name="Обычный 158" xfId="1184"/>
    <cellStyle name="Обычный 159" xfId="1185"/>
    <cellStyle name="Обычный 16" xfId="811"/>
    <cellStyle name="Обычный 160" xfId="1186"/>
    <cellStyle name="Обычный 161" xfId="1187"/>
    <cellStyle name="Обычный 162" xfId="1188"/>
    <cellStyle name="Обычный 163" xfId="1189"/>
    <cellStyle name="Обычный 164" xfId="1190"/>
    <cellStyle name="Обычный 165" xfId="1191"/>
    <cellStyle name="Обычный 166" xfId="812"/>
    <cellStyle name="Обычный 167" xfId="1192"/>
    <cellStyle name="Обычный 168" xfId="1193"/>
    <cellStyle name="Обычный 169" xfId="1194"/>
    <cellStyle name="Обычный 17" xfId="813"/>
    <cellStyle name="Обычный 170" xfId="1195"/>
    <cellStyle name="Обычный 171" xfId="1196"/>
    <cellStyle name="Обычный 172" xfId="1197"/>
    <cellStyle name="Обычный 173" xfId="1198"/>
    <cellStyle name="Обычный 174" xfId="1199"/>
    <cellStyle name="Обычный 175" xfId="1200"/>
    <cellStyle name="Обычный 176" xfId="1201"/>
    <cellStyle name="Обычный 177" xfId="1202"/>
    <cellStyle name="Обычный 178" xfId="1203"/>
    <cellStyle name="Обычный 179" xfId="1204"/>
    <cellStyle name="Обычный 18" xfId="814"/>
    <cellStyle name="Обычный 180" xfId="1205"/>
    <cellStyle name="Обычный 181" xfId="1206"/>
    <cellStyle name="Обычный 182" xfId="1207"/>
    <cellStyle name="Обычный 183" xfId="1208"/>
    <cellStyle name="Обычный 184" xfId="1209"/>
    <cellStyle name="Обычный 185" xfId="1210"/>
    <cellStyle name="Обычный 186" xfId="1211"/>
    <cellStyle name="Обычный 187" xfId="1212"/>
    <cellStyle name="Обычный 188" xfId="1213"/>
    <cellStyle name="Обычный 189" xfId="1214"/>
    <cellStyle name="Обычный 19" xfId="815"/>
    <cellStyle name="Обычный 190" xfId="1215"/>
    <cellStyle name="Обычный 191" xfId="1216"/>
    <cellStyle name="Обычный 192" xfId="1217"/>
    <cellStyle name="Обычный 193" xfId="1218"/>
    <cellStyle name="Обычный 194" xfId="1219"/>
    <cellStyle name="Обычный 195" xfId="1220"/>
    <cellStyle name="Обычный 196" xfId="1221"/>
    <cellStyle name="Обычный 197" xfId="1222"/>
    <cellStyle name="Обычный 198" xfId="1223"/>
    <cellStyle name="Обычный 199" xfId="1224"/>
    <cellStyle name="Обычный 2" xfId="816"/>
    <cellStyle name="Обычный 2 10" xfId="1225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83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84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26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27"/>
    <cellStyle name="Обычный 2 2 4 3" xfId="878"/>
    <cellStyle name="Обычный 2 2 4 4" xfId="879"/>
    <cellStyle name="Обычный 2 2 4_индекс ПРБ 19 тайл" xfId="1228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29"/>
    <cellStyle name="Обычный 2 4" xfId="891"/>
    <cellStyle name="Обычный 2 5" xfId="892"/>
    <cellStyle name="Обычный 2 6" xfId="893"/>
    <cellStyle name="Обычный 2 7" xfId="894"/>
    <cellStyle name="Обычный 2_4С- МФС Чистинное индекс пересчет" xfId="895"/>
    <cellStyle name="Обычный 2_Индекс РУ 3 №3 " xfId="1117"/>
    <cellStyle name="Обычный 20" xfId="896"/>
    <cellStyle name="Обычный 200" xfId="1230"/>
    <cellStyle name="Обычный 201" xfId="1231"/>
    <cellStyle name="Обычный 202" xfId="1232"/>
    <cellStyle name="Обычный 203" xfId="1233"/>
    <cellStyle name="Обычный 204" xfId="1234"/>
    <cellStyle name="Обычный 205" xfId="1235"/>
    <cellStyle name="Обычный 206" xfId="1236"/>
    <cellStyle name="Обычный 207" xfId="1237"/>
    <cellStyle name="Обычный 208" xfId="1238"/>
    <cellStyle name="Обычный 209" xfId="1239"/>
    <cellStyle name="Обычный 21" xfId="897"/>
    <cellStyle name="Обычный 210" xfId="1240"/>
    <cellStyle name="Обычный 211" xfId="1241"/>
    <cellStyle name="Обычный 212" xfId="1242"/>
    <cellStyle name="Обычный 213" xfId="1243"/>
    <cellStyle name="Обычный 214" xfId="1244"/>
    <cellStyle name="Обычный 215" xfId="1245"/>
    <cellStyle name="Обычный 216" xfId="1246"/>
    <cellStyle name="Обычный 217" xfId="1247"/>
    <cellStyle name="Обычный 218" xfId="1248"/>
    <cellStyle name="Обычный 219" xfId="1249"/>
    <cellStyle name="Обычный 22" xfId="898"/>
    <cellStyle name="Обычный 220" xfId="1250"/>
    <cellStyle name="Обычный 221" xfId="1251"/>
    <cellStyle name="Обычный 222" xfId="1252"/>
    <cellStyle name="Обычный 223" xfId="1253"/>
    <cellStyle name="Обычный 224" xfId="1254"/>
    <cellStyle name="Обычный 225" xfId="1255"/>
    <cellStyle name="Обычный 226" xfId="1256"/>
    <cellStyle name="Обычный 227" xfId="1257"/>
    <cellStyle name="Обычный 228" xfId="1258"/>
    <cellStyle name="Обычный 229" xfId="1259"/>
    <cellStyle name="Обычный 23" xfId="899"/>
    <cellStyle name="Обычный 230" xfId="1260"/>
    <cellStyle name="Обычный 231" xfId="1261"/>
    <cellStyle name="Обычный 232" xfId="1262"/>
    <cellStyle name="Обычный 233" xfId="1263"/>
    <cellStyle name="Обычный 234" xfId="1264"/>
    <cellStyle name="Обычный 235" xfId="1265"/>
    <cellStyle name="Обычный 236" xfId="1266"/>
    <cellStyle name="Обычный 237" xfId="1267"/>
    <cellStyle name="Обычный 238" xfId="1268"/>
    <cellStyle name="Обычный 239" xfId="1269"/>
    <cellStyle name="Обычный 24" xfId="900"/>
    <cellStyle name="Обычный 240" xfId="1270"/>
    <cellStyle name="Обычный 241" xfId="1271"/>
    <cellStyle name="Обычный 242" xfId="1272"/>
    <cellStyle name="Обычный 243" xfId="1273"/>
    <cellStyle name="Обычный 244" xfId="1274"/>
    <cellStyle name="Обычный 245" xfId="1275"/>
    <cellStyle name="Обычный 246" xfId="1276"/>
    <cellStyle name="Обычный 247" xfId="1277"/>
    <cellStyle name="Обычный 248" xfId="1278"/>
    <cellStyle name="Обычный 249" xfId="1279"/>
    <cellStyle name="Обычный 25" xfId="901"/>
    <cellStyle name="Обычный 250" xfId="1280"/>
    <cellStyle name="Обычный 251" xfId="1281"/>
    <cellStyle name="Обычный 252" xfId="1282"/>
    <cellStyle name="Обычный 253" xfId="1283"/>
    <cellStyle name="Обычный 254" xfId="1284"/>
    <cellStyle name="Обычный 255" xfId="1285"/>
    <cellStyle name="Обычный 256" xfId="1286"/>
    <cellStyle name="Обычный 257" xfId="1287"/>
    <cellStyle name="Обычный 258" xfId="1288"/>
    <cellStyle name="Обычный 259" xfId="1289"/>
    <cellStyle name="Обычный 26" xfId="902"/>
    <cellStyle name="Обычный 260" xfId="1290"/>
    <cellStyle name="Обычный 261" xfId="1291"/>
    <cellStyle name="Обычный 262" xfId="1292"/>
    <cellStyle name="Обычный 263" xfId="1293"/>
    <cellStyle name="Обычный 264" xfId="1294"/>
    <cellStyle name="Обычный 265" xfId="1295"/>
    <cellStyle name="Обычный 266" xfId="1296"/>
    <cellStyle name="Обычный 267" xfId="1297"/>
    <cellStyle name="Обычный 268" xfId="1298"/>
    <cellStyle name="Обычный 269" xfId="1299"/>
    <cellStyle name="Обычный 27" xfId="903"/>
    <cellStyle name="Обычный 270" xfId="1300"/>
    <cellStyle name="Обычный 271" xfId="1301"/>
    <cellStyle name="Обычный 272" xfId="1302"/>
    <cellStyle name="Обычный 273" xfId="1303"/>
    <cellStyle name="Обычный 274" xfId="1304"/>
    <cellStyle name="Обычный 275" xfId="1305"/>
    <cellStyle name="Обычный 276" xfId="1306"/>
    <cellStyle name="Обычный 277" xfId="1307"/>
    <cellStyle name="Обычный 278" xfId="1308"/>
    <cellStyle name="Обычный 279" xfId="1309"/>
    <cellStyle name="Обычный 28" xfId="904"/>
    <cellStyle name="Обычный 280" xfId="1310"/>
    <cellStyle name="Обычный 281" xfId="1311"/>
    <cellStyle name="Обычный 282" xfId="1312"/>
    <cellStyle name="Обычный 283" xfId="1313"/>
    <cellStyle name="Обычный 284" xfId="1314"/>
    <cellStyle name="Обычный 285" xfId="1315"/>
    <cellStyle name="Обычный 286" xfId="1316"/>
    <cellStyle name="Обычный 287" xfId="1317"/>
    <cellStyle name="Обычный 288" xfId="1318"/>
    <cellStyle name="Обычный 289" xfId="1319"/>
    <cellStyle name="Обычный 29" xfId="905"/>
    <cellStyle name="Обычный 290" xfId="1320"/>
    <cellStyle name="Обычный 291" xfId="1321"/>
    <cellStyle name="Обычный 292" xfId="1322"/>
    <cellStyle name="Обычный 293" xfId="1323"/>
    <cellStyle name="Обычный 294" xfId="1324"/>
    <cellStyle name="Обычный 295" xfId="1325"/>
    <cellStyle name="Обычный 296" xfId="1326"/>
    <cellStyle name="Обычный 297" xfId="1327"/>
    <cellStyle name="Обычный 298" xfId="1328"/>
    <cellStyle name="Обычный 299" xfId="1329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30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31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32"/>
    <cellStyle name="Обычный 301" xfId="1333"/>
    <cellStyle name="Обычный 302" xfId="1334"/>
    <cellStyle name="Обычный 303" xfId="1335"/>
    <cellStyle name="Обычный 304" xfId="1336"/>
    <cellStyle name="Обычный 305" xfId="1337"/>
    <cellStyle name="Обычный 306" xfId="1338"/>
    <cellStyle name="Обычный 307" xfId="1339"/>
    <cellStyle name="Обычный 308" xfId="1340"/>
    <cellStyle name="Обычный 309" xfId="1341"/>
    <cellStyle name="Обычный 31" xfId="935"/>
    <cellStyle name="Обычный 310" xfId="1342"/>
    <cellStyle name="Обычный 311" xfId="1343"/>
    <cellStyle name="Обычный 312" xfId="1344"/>
    <cellStyle name="Обычный 313" xfId="1345"/>
    <cellStyle name="Обычный 314" xfId="1346"/>
    <cellStyle name="Обычный 315" xfId="1347"/>
    <cellStyle name="Обычный 316" xfId="1348"/>
    <cellStyle name="Обычный 317" xfId="1349"/>
    <cellStyle name="Обычный 318" xfId="1350"/>
    <cellStyle name="Обычный 319" xfId="1351"/>
    <cellStyle name="Обычный 32" xfId="936"/>
    <cellStyle name="Обычный 320" xfId="1352"/>
    <cellStyle name="Обычный 321" xfId="1353"/>
    <cellStyle name="Обычный 322" xfId="1354"/>
    <cellStyle name="Обычный 323" xfId="1355"/>
    <cellStyle name="Обычный 324" xfId="1356"/>
    <cellStyle name="Обычный 325" xfId="1357"/>
    <cellStyle name="Обычный 326" xfId="1358"/>
    <cellStyle name="Обычный 327" xfId="1359"/>
    <cellStyle name="Обычный 328" xfId="1360"/>
    <cellStyle name="Обычный 329" xfId="1361"/>
    <cellStyle name="Обычный 33" xfId="1089"/>
    <cellStyle name="Обычный 330" xfId="1362"/>
    <cellStyle name="Обычный 331" xfId="1363"/>
    <cellStyle name="Обычный 332" xfId="1364"/>
    <cellStyle name="Обычный 333" xfId="1365"/>
    <cellStyle name="Обычный 334" xfId="1366"/>
    <cellStyle name="Обычный 335" xfId="1367"/>
    <cellStyle name="Обычный 336" xfId="1368"/>
    <cellStyle name="Обычный 337" xfId="1369"/>
    <cellStyle name="Обычный 338" xfId="1370"/>
    <cellStyle name="Обычный 339" xfId="1371"/>
    <cellStyle name="Обычный 34" xfId="1093"/>
    <cellStyle name="Обычный 34 2" xfId="1372"/>
    <cellStyle name="Обычный 34 3" xfId="1373"/>
    <cellStyle name="Обычный 34 3 2" xfId="1585"/>
    <cellStyle name="Обычный 340" xfId="1374"/>
    <cellStyle name="Обычный 341" xfId="1375"/>
    <cellStyle name="Обычный 342" xfId="1376"/>
    <cellStyle name="Обычный 343" xfId="1377"/>
    <cellStyle name="Обычный 344" xfId="1378"/>
    <cellStyle name="Обычный 345" xfId="1379"/>
    <cellStyle name="Обычный 346" xfId="1380"/>
    <cellStyle name="Обычный 347" xfId="1381"/>
    <cellStyle name="Обычный 348" xfId="1382"/>
    <cellStyle name="Обычный 349" xfId="1383"/>
    <cellStyle name="Обычный 35" xfId="937"/>
    <cellStyle name="Обычный 350" xfId="1384"/>
    <cellStyle name="Обычный 351" xfId="1385"/>
    <cellStyle name="Обычный 352" xfId="1386"/>
    <cellStyle name="Обычный 353" xfId="1387"/>
    <cellStyle name="Обычный 354" xfId="1388"/>
    <cellStyle name="Обычный 355" xfId="1389"/>
    <cellStyle name="Обычный 356" xfId="1390"/>
    <cellStyle name="Обычный 357" xfId="1391"/>
    <cellStyle name="Обычный 358" xfId="1392"/>
    <cellStyle name="Обычный 359" xfId="1393"/>
    <cellStyle name="Обычный 36" xfId="1394"/>
    <cellStyle name="Обычный 360" xfId="1395"/>
    <cellStyle name="Обычный 361" xfId="1396"/>
    <cellStyle name="Обычный 362" xfId="1397"/>
    <cellStyle name="Обычный 363" xfId="1398"/>
    <cellStyle name="Обычный 364" xfId="1399"/>
    <cellStyle name="Обычный 365" xfId="1400"/>
    <cellStyle name="Обычный 366" xfId="1401"/>
    <cellStyle name="Обычный 367" xfId="1402"/>
    <cellStyle name="Обычный 368" xfId="1403"/>
    <cellStyle name="Обычный 369" xfId="1404"/>
    <cellStyle name="Обычный 37" xfId="1405"/>
    <cellStyle name="Обычный 370" xfId="1406"/>
    <cellStyle name="Обычный 371" xfId="1407"/>
    <cellStyle name="Обычный 372" xfId="1408"/>
    <cellStyle name="Обычный 373" xfId="1409"/>
    <cellStyle name="Обычный 374" xfId="1410"/>
    <cellStyle name="Обычный 375" xfId="1411"/>
    <cellStyle name="Обычный 376" xfId="1412"/>
    <cellStyle name="Обычный 377" xfId="1413"/>
    <cellStyle name="Обычный 378" xfId="1414"/>
    <cellStyle name="Обычный 379" xfId="1415"/>
    <cellStyle name="Обычный 38" xfId="938"/>
    <cellStyle name="Обычный 380" xfId="1416"/>
    <cellStyle name="Обычный 381" xfId="1417"/>
    <cellStyle name="Обычный 382" xfId="1418"/>
    <cellStyle name="Обычный 383" xfId="1419"/>
    <cellStyle name="Обычный 384" xfId="1420"/>
    <cellStyle name="Обычный 385" xfId="1421"/>
    <cellStyle name="Обычный 386" xfId="1422"/>
    <cellStyle name="Обычный 387" xfId="1423"/>
    <cellStyle name="Обычный 388" xfId="1424"/>
    <cellStyle name="Обычный 389" xfId="1425"/>
    <cellStyle name="Обычный 39" xfId="939"/>
    <cellStyle name="Обычный 390" xfId="1426"/>
    <cellStyle name="Обычный 391" xfId="1427"/>
    <cellStyle name="Обычный 392" xfId="1428"/>
    <cellStyle name="Обычный 393" xfId="1429"/>
    <cellStyle name="Обычный 394" xfId="1430"/>
    <cellStyle name="Обычный 395" xfId="1431"/>
    <cellStyle name="Обычный 396" xfId="1432"/>
    <cellStyle name="Обычный 397" xfId="1433"/>
    <cellStyle name="Обычный 398" xfId="1434"/>
    <cellStyle name="Обычный 399" xfId="1435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36"/>
    <cellStyle name="Обычный 401" xfId="1437"/>
    <cellStyle name="Обычный 402" xfId="1438"/>
    <cellStyle name="Обычный 403" xfId="1439"/>
    <cellStyle name="Обычный 404" xfId="1440"/>
    <cellStyle name="Обычный 405" xfId="1441"/>
    <cellStyle name="Обычный 406" xfId="1442"/>
    <cellStyle name="Обычный 407" xfId="1443"/>
    <cellStyle name="Обычный 408" xfId="1444"/>
    <cellStyle name="Обычный 409" xfId="1445"/>
    <cellStyle name="Обычный 41" xfId="946"/>
    <cellStyle name="Обычный 410" xfId="1446"/>
    <cellStyle name="Обычный 411" xfId="1447"/>
    <cellStyle name="Обычный 412" xfId="1448"/>
    <cellStyle name="Обычный 413" xfId="1449"/>
    <cellStyle name="Обычный 414" xfId="1450"/>
    <cellStyle name="Обычный 415" xfId="1451"/>
    <cellStyle name="Обычный 416" xfId="1452"/>
    <cellStyle name="Обычный 417" xfId="1453"/>
    <cellStyle name="Обычный 418" xfId="1454"/>
    <cellStyle name="Обычный 419" xfId="1455"/>
    <cellStyle name="Обычный 42" xfId="947"/>
    <cellStyle name="Обычный 420" xfId="1456"/>
    <cellStyle name="Обычный 421" xfId="1457"/>
    <cellStyle name="Обычный 422" xfId="1458"/>
    <cellStyle name="Обычный 423" xfId="1459"/>
    <cellStyle name="Обычный 424" xfId="1460"/>
    <cellStyle name="Обычный 425" xfId="1461"/>
    <cellStyle name="Обычный 426" xfId="1462"/>
    <cellStyle name="Обычный 427" xfId="1463"/>
    <cellStyle name="Обычный 428" xfId="1464"/>
    <cellStyle name="Обычный 429" xfId="1465"/>
    <cellStyle name="Обычный 43" xfId="948"/>
    <cellStyle name="Обычный 430" xfId="1466"/>
    <cellStyle name="Обычный 431" xfId="1467"/>
    <cellStyle name="Обычный 432" xfId="1468"/>
    <cellStyle name="Обычный 433" xfId="1469"/>
    <cellStyle name="Обычный 434" xfId="1470"/>
    <cellStyle name="Обычный 435" xfId="1471"/>
    <cellStyle name="Обычный 436" xfId="1472"/>
    <cellStyle name="Обычный 437" xfId="1473"/>
    <cellStyle name="Обычный 438" xfId="1474"/>
    <cellStyle name="Обычный 439" xfId="1475"/>
    <cellStyle name="Обычный 44" xfId="949"/>
    <cellStyle name="Обычный 440" xfId="1476"/>
    <cellStyle name="Обычный 441" xfId="1477"/>
    <cellStyle name="Обычный 442" xfId="1478"/>
    <cellStyle name="Обычный 443" xfId="1479"/>
    <cellStyle name="Обычный 444" xfId="1480"/>
    <cellStyle name="Обычный 445" xfId="1481"/>
    <cellStyle name="Обычный 446" xfId="1482"/>
    <cellStyle name="Обычный 447" xfId="1483"/>
    <cellStyle name="Обычный 448" xfId="1484"/>
    <cellStyle name="Обычный 449" xfId="1485"/>
    <cellStyle name="Обычный 45" xfId="1486"/>
    <cellStyle name="Обычный 450" xfId="1487"/>
    <cellStyle name="Обычный 451" xfId="1488"/>
    <cellStyle name="Обычный 452" xfId="1489"/>
    <cellStyle name="Обычный 453" xfId="1490"/>
    <cellStyle name="Обычный 454" xfId="1491"/>
    <cellStyle name="Обычный 455" xfId="1492"/>
    <cellStyle name="Обычный 456" xfId="1493"/>
    <cellStyle name="Обычный 457" xfId="1494"/>
    <cellStyle name="Обычный 458" xfId="1495"/>
    <cellStyle name="Обычный 459" xfId="1496"/>
    <cellStyle name="Обычный 46" xfId="950"/>
    <cellStyle name="Обычный 460" xfId="1497"/>
    <cellStyle name="Обычный 461" xfId="1498"/>
    <cellStyle name="Обычный 462" xfId="1499"/>
    <cellStyle name="Обычный 463" xfId="1500"/>
    <cellStyle name="Обычный 464" xfId="1501"/>
    <cellStyle name="Обычный 465" xfId="1502"/>
    <cellStyle name="Обычный 466" xfId="1503"/>
    <cellStyle name="Обычный 467" xfId="1504"/>
    <cellStyle name="Обычный 468" xfId="1505"/>
    <cellStyle name="Обычный 469" xfId="1506"/>
    <cellStyle name="Обычный 47" xfId="951"/>
    <cellStyle name="Обычный 470" xfId="1507"/>
    <cellStyle name="Обычный 471" xfId="1508"/>
    <cellStyle name="Обычный 472" xfId="1509"/>
    <cellStyle name="Обычный 473" xfId="1510"/>
    <cellStyle name="Обычный 474" xfId="1511"/>
    <cellStyle name="Обычный 475" xfId="1512"/>
    <cellStyle name="Обычный 476" xfId="1513"/>
    <cellStyle name="Обычный 477" xfId="1514"/>
    <cellStyle name="Обычный 478" xfId="1515"/>
    <cellStyle name="Обычный 479" xfId="1516"/>
    <cellStyle name="Обычный 48" xfId="952"/>
    <cellStyle name="Обычный 480" xfId="1517"/>
    <cellStyle name="Обычный 481" xfId="1518"/>
    <cellStyle name="Обычный 482" xfId="1519"/>
    <cellStyle name="Обычный 483" xfId="1520"/>
    <cellStyle name="Обычный 484" xfId="1521"/>
    <cellStyle name="Обычный 485" xfId="1522"/>
    <cellStyle name="Обычный 486" xfId="1523"/>
    <cellStyle name="Обычный 487" xfId="1524"/>
    <cellStyle name="Обычный 488" xfId="1525"/>
    <cellStyle name="Обычный 489" xfId="1526"/>
    <cellStyle name="Обычный 49" xfId="1527"/>
    <cellStyle name="Обычный 490" xfId="1528"/>
    <cellStyle name="Обычный 491" xfId="1529"/>
    <cellStyle name="Обычный 492" xfId="1530"/>
    <cellStyle name="Обычный 493" xfId="1531"/>
    <cellStyle name="Обычный 5" xfId="953"/>
    <cellStyle name="Обычный 50" xfId="954"/>
    <cellStyle name="Обычный 51" xfId="1532"/>
    <cellStyle name="Обычный 52" xfId="1533"/>
    <cellStyle name="Обычный 53" xfId="1534"/>
    <cellStyle name="Обычный 54" xfId="1535"/>
    <cellStyle name="Обычный 55" xfId="955"/>
    <cellStyle name="Обычный 56" xfId="1536"/>
    <cellStyle name="Обычный 57" xfId="1537"/>
    <cellStyle name="Обычный 58" xfId="1538"/>
    <cellStyle name="Обычный 59" xfId="1539"/>
    <cellStyle name="Обычный 59 2" xfId="1586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40"/>
    <cellStyle name="Обычный 61" xfId="963"/>
    <cellStyle name="Обычный 62" xfId="1541"/>
    <cellStyle name="Обычный 63" xfId="1542"/>
    <cellStyle name="Обычный 64" xfId="1543"/>
    <cellStyle name="Обычный 65" xfId="1544"/>
    <cellStyle name="Обычный 66" xfId="1545"/>
    <cellStyle name="Обычный 67" xfId="1546"/>
    <cellStyle name="Обычный 68" xfId="1547"/>
    <cellStyle name="Обычный 69" xfId="1548"/>
    <cellStyle name="Обычный 7" xfId="964"/>
    <cellStyle name="Обычный 70" xfId="1549"/>
    <cellStyle name="Обычный 71" xfId="1550"/>
    <cellStyle name="Обычный 72" xfId="1551"/>
    <cellStyle name="Обычный 73" xfId="1552"/>
    <cellStyle name="Обычный 74" xfId="1553"/>
    <cellStyle name="Обычный 75" xfId="1554"/>
    <cellStyle name="Обычный 76" xfId="1555"/>
    <cellStyle name="Обычный 77" xfId="1556"/>
    <cellStyle name="Обычный 78" xfId="1557"/>
    <cellStyle name="Обычный 79" xfId="1558"/>
    <cellStyle name="Обычный 8" xfId="965"/>
    <cellStyle name="Обычный 80" xfId="1559"/>
    <cellStyle name="Обычный 81" xfId="1560"/>
    <cellStyle name="Обычный 82" xfId="1561"/>
    <cellStyle name="Обычный 83" xfId="1562"/>
    <cellStyle name="Обычный 84" xfId="1563"/>
    <cellStyle name="Обычный 85" xfId="1564"/>
    <cellStyle name="Обычный 86" xfId="1565"/>
    <cellStyle name="Обычный 87" xfId="1566"/>
    <cellStyle name="Обычный 88" xfId="1567"/>
    <cellStyle name="Обычный 89" xfId="1568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69"/>
    <cellStyle name="Обычный 91" xfId="1570"/>
    <cellStyle name="Обычный 92" xfId="1571"/>
    <cellStyle name="Обычный 93" xfId="1572"/>
    <cellStyle name="Обычный 94" xfId="1573"/>
    <cellStyle name="Обычный 95" xfId="1574"/>
    <cellStyle name="Обычный 96" xfId="1575"/>
    <cellStyle name="Обычный 97" xfId="1576"/>
    <cellStyle name="Обычный 98" xfId="1577"/>
    <cellStyle name="Обычный 99" xfId="1578"/>
    <cellStyle name="Обычный_KS_ZRHG_рцк" xfId="1094"/>
    <cellStyle name="Обычный_SSR5086" xfId="973"/>
    <cellStyle name="Обычный_ААААААААААААА" xfId="1590"/>
    <cellStyle name="Обычный_Прилож.№1,2,3" xfId="1095"/>
    <cellStyle name="Обычный_Приложение 4" xfId="158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79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4" xfId="1096"/>
    <cellStyle name="Раздел" xfId="1017"/>
    <cellStyle name="РесСмета" xfId="1018"/>
    <cellStyle name="СводВедРес" xfId="1091"/>
    <cellStyle name="СводВедРес 2" xfId="1587"/>
    <cellStyle name="СводВедРес_Сводная ресурсная ведомость ПМК 3 " xfId="1588"/>
    <cellStyle name="СводкаСтоимРаб" xfId="1019"/>
    <cellStyle name="СводРасч" xfId="1020"/>
    <cellStyle name="СводРасч 2" xfId="1115"/>
    <cellStyle name="СводРасч 3" xfId="1116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80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090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092"/>
    <cellStyle name="Ценник 2" xfId="1589"/>
    <cellStyle name="Џђћ–…ќ’ќ›‰" xfId="1087"/>
    <cellStyle name="Экспертиза" xfId="10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22/1322.3.189%20&#1048;&#1085;&#1074;.%20&#8470;&#8470;13-6106,13-6108,13-5115,13-4828,13-6669,13-4829/&#1060;&#1086;&#1088;&#1084;&#1072;%209%20&#1083;&#1086;&#1090;%20&#8470;1322.3.18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31">
          <cell r="B31" t="str">
            <v>Нефтесбор к19 ДНС-1 Инвентарный № 130000006106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view="pageBreakPreview" zoomScaleNormal="100" zoomScaleSheetLayoutView="100" workbookViewId="0">
      <pane xSplit="2" topLeftCell="C1" activePane="topRight" state="frozen"/>
      <selection activeCell="O12" sqref="O12"/>
      <selection pane="topRight" activeCell="D37" sqref="D37:D38"/>
    </sheetView>
  </sheetViews>
  <sheetFormatPr defaultColWidth="8.85546875" defaultRowHeight="12.75" x14ac:dyDescent="0.2"/>
  <cols>
    <col min="1" max="1" width="16" style="95" customWidth="1"/>
    <col min="2" max="2" width="46" style="95" customWidth="1"/>
    <col min="3" max="3" width="13.140625" style="95" customWidth="1"/>
    <col min="4" max="12" width="11.7109375" style="95" customWidth="1"/>
    <col min="13" max="13" width="14.42578125" style="339" customWidth="1"/>
    <col min="14" max="14" width="13.5703125" style="339" customWidth="1"/>
    <col min="15" max="15" width="11.7109375" style="339" customWidth="1"/>
    <col min="16" max="16" width="13" style="339" customWidth="1"/>
    <col min="17" max="17" width="14.85546875" style="339" customWidth="1"/>
    <col min="18" max="18" width="16.28515625" style="95" customWidth="1"/>
    <col min="19" max="19" width="14.7109375" style="339" customWidth="1"/>
    <col min="20" max="20" width="14" style="95" customWidth="1"/>
    <col min="21" max="21" width="14.42578125" style="95" customWidth="1"/>
    <col min="22" max="22" width="11.7109375" style="339" customWidth="1"/>
    <col min="23" max="24" width="11.7109375" style="95" customWidth="1"/>
    <col min="25" max="25" width="17.7109375" style="95" customWidth="1"/>
    <col min="26" max="26" width="10.140625" style="95" bestFit="1" customWidth="1"/>
    <col min="27" max="16384" width="8.85546875" style="95"/>
  </cols>
  <sheetData>
    <row r="1" spans="1:2637" ht="13.5" x14ac:dyDescent="0.2">
      <c r="B1" s="451" t="s">
        <v>22</v>
      </c>
      <c r="C1" s="451"/>
      <c r="D1" s="451"/>
      <c r="E1" s="451"/>
      <c r="F1" s="451"/>
      <c r="G1" s="451"/>
      <c r="H1" s="451"/>
      <c r="I1" s="451"/>
      <c r="J1" s="451"/>
      <c r="K1" s="451"/>
      <c r="L1" s="451"/>
      <c r="M1" s="451"/>
      <c r="N1" s="451"/>
      <c r="O1" s="451"/>
      <c r="P1" s="451"/>
      <c r="Q1" s="451"/>
      <c r="R1" s="451"/>
      <c r="S1" s="451"/>
      <c r="T1" s="200"/>
      <c r="U1" s="200"/>
      <c r="V1" s="202"/>
      <c r="W1" s="200"/>
      <c r="X1" s="452" t="s">
        <v>114</v>
      </c>
      <c r="Y1" s="452"/>
    </row>
    <row r="2" spans="1:2637" ht="13.5" x14ac:dyDescent="0.2">
      <c r="B2" s="451"/>
      <c r="C2" s="451"/>
      <c r="D2" s="451"/>
      <c r="E2" s="451"/>
      <c r="F2" s="451"/>
      <c r="G2" s="451"/>
      <c r="H2" s="451"/>
      <c r="I2" s="451"/>
      <c r="J2" s="451"/>
      <c r="K2" s="451"/>
      <c r="L2" s="451"/>
      <c r="M2" s="451"/>
      <c r="N2" s="451"/>
      <c r="O2" s="451"/>
      <c r="P2" s="451"/>
      <c r="Q2" s="451"/>
      <c r="R2" s="451"/>
      <c r="S2" s="451"/>
      <c r="T2" s="200"/>
      <c r="U2" s="200"/>
      <c r="V2" s="202"/>
      <c r="W2" s="200"/>
      <c r="X2" s="200"/>
      <c r="Y2" s="96"/>
    </row>
    <row r="3" spans="1:2637" ht="14.25" thickBot="1" x14ac:dyDescent="0.25"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2"/>
      <c r="N3" s="202"/>
      <c r="O3" s="202"/>
      <c r="P3" s="202"/>
      <c r="Q3" s="202"/>
      <c r="R3" s="200"/>
      <c r="S3" s="202"/>
      <c r="T3" s="200"/>
      <c r="U3" s="200"/>
      <c r="V3" s="202"/>
      <c r="W3" s="200"/>
      <c r="X3" s="453"/>
      <c r="Y3" s="453"/>
    </row>
    <row r="4" spans="1:2637" ht="12.75" customHeight="1" thickBot="1" x14ac:dyDescent="0.25">
      <c r="A4" s="454" t="s">
        <v>23</v>
      </c>
      <c r="B4" s="457" t="s">
        <v>24</v>
      </c>
      <c r="C4" s="457" t="s">
        <v>25</v>
      </c>
      <c r="D4" s="457" t="s">
        <v>26</v>
      </c>
      <c r="E4" s="460" t="s">
        <v>27</v>
      </c>
      <c r="F4" s="441"/>
      <c r="G4" s="441"/>
      <c r="H4" s="441"/>
      <c r="I4" s="441"/>
      <c r="J4" s="441"/>
      <c r="K4" s="441"/>
      <c r="L4" s="442"/>
      <c r="M4" s="460" t="s">
        <v>3</v>
      </c>
      <c r="N4" s="441"/>
      <c r="O4" s="441"/>
      <c r="P4" s="441"/>
      <c r="Q4" s="441"/>
      <c r="R4" s="441"/>
      <c r="S4" s="441"/>
      <c r="T4" s="441"/>
      <c r="U4" s="441"/>
      <c r="V4" s="441"/>
      <c r="W4" s="441"/>
      <c r="X4" s="441"/>
      <c r="Y4" s="442"/>
      <c r="Z4" s="97"/>
    </row>
    <row r="5" spans="1:2637" ht="12.75" customHeight="1" thickBot="1" x14ac:dyDescent="0.25">
      <c r="A5" s="455"/>
      <c r="B5" s="458"/>
      <c r="C5" s="458"/>
      <c r="D5" s="458"/>
      <c r="E5" s="439" t="s">
        <v>28</v>
      </c>
      <c r="F5" s="441" t="s">
        <v>4</v>
      </c>
      <c r="G5" s="441"/>
      <c r="H5" s="441"/>
      <c r="I5" s="441"/>
      <c r="J5" s="441"/>
      <c r="K5" s="441"/>
      <c r="L5" s="442"/>
      <c r="M5" s="443" t="s">
        <v>61</v>
      </c>
      <c r="N5" s="445" t="s">
        <v>4</v>
      </c>
      <c r="O5" s="445"/>
      <c r="P5" s="445"/>
      <c r="Q5" s="446"/>
      <c r="R5" s="447" t="s">
        <v>29</v>
      </c>
      <c r="S5" s="435" t="s">
        <v>5</v>
      </c>
      <c r="T5" s="433" t="s">
        <v>30</v>
      </c>
      <c r="U5" s="433" t="s">
        <v>31</v>
      </c>
      <c r="V5" s="435" t="s">
        <v>6</v>
      </c>
      <c r="W5" s="433" t="s">
        <v>32</v>
      </c>
      <c r="X5" s="433" t="s">
        <v>33</v>
      </c>
      <c r="Y5" s="437" t="s">
        <v>34</v>
      </c>
    </row>
    <row r="6" spans="1:2637" ht="44.25" customHeight="1" x14ac:dyDescent="0.2">
      <c r="A6" s="455"/>
      <c r="B6" s="458"/>
      <c r="C6" s="458"/>
      <c r="D6" s="458"/>
      <c r="E6" s="440"/>
      <c r="F6" s="449" t="s">
        <v>35</v>
      </c>
      <c r="G6" s="426" t="s">
        <v>36</v>
      </c>
      <c r="H6" s="426" t="s">
        <v>37</v>
      </c>
      <c r="I6" s="426" t="s">
        <v>38</v>
      </c>
      <c r="J6" s="426" t="s">
        <v>39</v>
      </c>
      <c r="K6" s="426" t="s">
        <v>40</v>
      </c>
      <c r="L6" s="427" t="s">
        <v>41</v>
      </c>
      <c r="M6" s="444"/>
      <c r="N6" s="428" t="s">
        <v>42</v>
      </c>
      <c r="O6" s="429"/>
      <c r="P6" s="430" t="s">
        <v>43</v>
      </c>
      <c r="Q6" s="431"/>
      <c r="R6" s="448"/>
      <c r="S6" s="436"/>
      <c r="T6" s="434"/>
      <c r="U6" s="434"/>
      <c r="V6" s="436"/>
      <c r="W6" s="434"/>
      <c r="X6" s="434"/>
      <c r="Y6" s="438"/>
    </row>
    <row r="7" spans="1:2637" ht="83.25" customHeight="1" thickBot="1" x14ac:dyDescent="0.25">
      <c r="A7" s="456"/>
      <c r="B7" s="459"/>
      <c r="C7" s="459"/>
      <c r="D7" s="459"/>
      <c r="E7" s="440"/>
      <c r="F7" s="450"/>
      <c r="G7" s="426"/>
      <c r="H7" s="426"/>
      <c r="I7" s="426"/>
      <c r="J7" s="426"/>
      <c r="K7" s="426"/>
      <c r="L7" s="427"/>
      <c r="M7" s="444"/>
      <c r="N7" s="18" t="s">
        <v>44</v>
      </c>
      <c r="O7" s="15" t="s">
        <v>45</v>
      </c>
      <c r="P7" s="4" t="s">
        <v>44</v>
      </c>
      <c r="Q7" s="15" t="s">
        <v>45</v>
      </c>
      <c r="R7" s="448"/>
      <c r="S7" s="436"/>
      <c r="T7" s="434"/>
      <c r="U7" s="434"/>
      <c r="V7" s="436"/>
      <c r="W7" s="434"/>
      <c r="X7" s="434"/>
      <c r="Y7" s="438"/>
    </row>
    <row r="8" spans="1:2637" s="99" customFormat="1" ht="13.5" thickBot="1" x14ac:dyDescent="0.25">
      <c r="A8" s="98">
        <v>1</v>
      </c>
      <c r="B8" s="5">
        <f t="shared" ref="B8:Y8" si="0">A8+1</f>
        <v>2</v>
      </c>
      <c r="C8" s="5">
        <f t="shared" si="0"/>
        <v>3</v>
      </c>
      <c r="D8" s="5">
        <f t="shared" si="0"/>
        <v>4</v>
      </c>
      <c r="E8" s="5">
        <f t="shared" si="0"/>
        <v>5</v>
      </c>
      <c r="F8" s="5">
        <f t="shared" si="0"/>
        <v>6</v>
      </c>
      <c r="G8" s="5">
        <f t="shared" si="0"/>
        <v>7</v>
      </c>
      <c r="H8" s="5">
        <f t="shared" si="0"/>
        <v>8</v>
      </c>
      <c r="I8" s="5">
        <f t="shared" si="0"/>
        <v>9</v>
      </c>
      <c r="J8" s="5">
        <f t="shared" si="0"/>
        <v>10</v>
      </c>
      <c r="K8" s="5">
        <f t="shared" si="0"/>
        <v>11</v>
      </c>
      <c r="L8" s="5">
        <f t="shared" si="0"/>
        <v>12</v>
      </c>
      <c r="M8" s="16">
        <f t="shared" si="0"/>
        <v>13</v>
      </c>
      <c r="N8" s="6">
        <f t="shared" si="0"/>
        <v>14</v>
      </c>
      <c r="O8" s="6">
        <f t="shared" si="0"/>
        <v>15</v>
      </c>
      <c r="P8" s="17">
        <f t="shared" si="0"/>
        <v>16</v>
      </c>
      <c r="Q8" s="6">
        <f t="shared" si="0"/>
        <v>17</v>
      </c>
      <c r="R8" s="13">
        <f t="shared" si="0"/>
        <v>18</v>
      </c>
      <c r="S8" s="6">
        <f t="shared" si="0"/>
        <v>19</v>
      </c>
      <c r="T8" s="5">
        <f t="shared" si="0"/>
        <v>20</v>
      </c>
      <c r="U8" s="5">
        <f t="shared" si="0"/>
        <v>21</v>
      </c>
      <c r="V8" s="6">
        <f t="shared" si="0"/>
        <v>22</v>
      </c>
      <c r="W8" s="5">
        <f t="shared" si="0"/>
        <v>23</v>
      </c>
      <c r="X8" s="5">
        <f t="shared" si="0"/>
        <v>24</v>
      </c>
      <c r="Y8" s="5">
        <f t="shared" si="0"/>
        <v>25</v>
      </c>
    </row>
    <row r="9" spans="1:2637" s="104" customFormat="1" ht="44.25" customHeight="1" thickBot="1" x14ac:dyDescent="0.25">
      <c r="A9" s="100" t="s">
        <v>0</v>
      </c>
      <c r="B9" s="7" t="s">
        <v>115</v>
      </c>
      <c r="C9" s="8"/>
      <c r="D9" s="203"/>
      <c r="E9" s="8"/>
      <c r="F9" s="8"/>
      <c r="G9" s="8"/>
      <c r="H9" s="8"/>
      <c r="I9" s="8"/>
      <c r="J9" s="8"/>
      <c r="K9" s="8"/>
      <c r="L9" s="8"/>
      <c r="M9" s="101"/>
      <c r="N9" s="9"/>
      <c r="O9" s="9"/>
      <c r="P9" s="102"/>
      <c r="Q9" s="9"/>
      <c r="R9" s="14"/>
      <c r="S9" s="9"/>
      <c r="T9" s="8"/>
      <c r="U9" s="8"/>
      <c r="V9" s="9"/>
      <c r="W9" s="8"/>
      <c r="X9" s="8"/>
      <c r="Y9" s="10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103"/>
      <c r="BS9" s="103"/>
      <c r="BT9" s="103"/>
      <c r="BU9" s="103"/>
      <c r="BV9" s="103"/>
      <c r="BW9" s="103"/>
      <c r="BX9" s="103"/>
      <c r="BY9" s="103"/>
      <c r="BZ9" s="103"/>
      <c r="CA9" s="103"/>
      <c r="CB9" s="103"/>
      <c r="CC9" s="103"/>
      <c r="CD9" s="103"/>
      <c r="CE9" s="103"/>
      <c r="CF9" s="103"/>
      <c r="CG9" s="103"/>
      <c r="CH9" s="103"/>
      <c r="CI9" s="103"/>
      <c r="CJ9" s="103"/>
      <c r="CK9" s="103"/>
      <c r="CL9" s="103"/>
      <c r="CM9" s="103"/>
      <c r="CN9" s="103"/>
      <c r="CO9" s="103"/>
      <c r="CP9" s="103"/>
      <c r="CQ9" s="103"/>
      <c r="CR9" s="103"/>
      <c r="CS9" s="103"/>
      <c r="CT9" s="103"/>
      <c r="CU9" s="103"/>
      <c r="CV9" s="103"/>
      <c r="CW9" s="103"/>
      <c r="CX9" s="103"/>
      <c r="CY9" s="103"/>
      <c r="CZ9" s="103"/>
      <c r="DA9" s="103"/>
      <c r="DB9" s="103"/>
      <c r="DC9" s="103"/>
      <c r="DD9" s="103"/>
      <c r="DE9" s="103"/>
      <c r="DF9" s="103"/>
      <c r="DG9" s="103"/>
      <c r="DH9" s="103"/>
      <c r="DI9" s="103"/>
      <c r="DJ9" s="103"/>
      <c r="DK9" s="103"/>
      <c r="DL9" s="103"/>
      <c r="DM9" s="103"/>
      <c r="DN9" s="103"/>
      <c r="DO9" s="103"/>
      <c r="DP9" s="103"/>
      <c r="DQ9" s="103"/>
      <c r="DR9" s="103"/>
      <c r="DS9" s="103"/>
      <c r="DT9" s="103"/>
      <c r="DU9" s="103"/>
      <c r="DV9" s="103"/>
      <c r="DW9" s="103"/>
      <c r="DX9" s="103"/>
      <c r="DY9" s="103"/>
      <c r="DZ9" s="103"/>
      <c r="EA9" s="103"/>
      <c r="EB9" s="103"/>
      <c r="EC9" s="103"/>
      <c r="ED9" s="103"/>
      <c r="EE9" s="103"/>
      <c r="EF9" s="103"/>
      <c r="EG9" s="103"/>
      <c r="EH9" s="103"/>
      <c r="EI9" s="103"/>
      <c r="EJ9" s="103"/>
      <c r="EK9" s="103"/>
      <c r="EL9" s="103"/>
      <c r="EM9" s="103"/>
      <c r="EN9" s="103"/>
      <c r="EO9" s="103"/>
      <c r="EP9" s="103"/>
      <c r="EQ9" s="103"/>
      <c r="ER9" s="103"/>
      <c r="ES9" s="103"/>
      <c r="ET9" s="103"/>
      <c r="EU9" s="103"/>
      <c r="EV9" s="103"/>
      <c r="EW9" s="103"/>
      <c r="EX9" s="103"/>
      <c r="EY9" s="103"/>
      <c r="EZ9" s="103"/>
      <c r="FA9" s="103"/>
      <c r="FB9" s="103"/>
      <c r="FC9" s="103"/>
      <c r="FD9" s="103"/>
      <c r="FE9" s="103"/>
      <c r="FF9" s="103"/>
      <c r="FG9" s="103"/>
      <c r="FH9" s="103"/>
      <c r="FI9" s="103"/>
      <c r="FJ9" s="103"/>
      <c r="FK9" s="103"/>
      <c r="FL9" s="103"/>
      <c r="FM9" s="103"/>
      <c r="FN9" s="103"/>
      <c r="FO9" s="103"/>
      <c r="FP9" s="103"/>
      <c r="FQ9" s="103"/>
      <c r="FR9" s="103"/>
      <c r="FS9" s="103"/>
      <c r="FT9" s="103"/>
      <c r="FU9" s="103"/>
      <c r="FV9" s="103"/>
      <c r="FW9" s="103"/>
      <c r="FX9" s="103"/>
      <c r="FY9" s="103"/>
      <c r="FZ9" s="103"/>
      <c r="GA9" s="103"/>
      <c r="GB9" s="103"/>
      <c r="GC9" s="103"/>
      <c r="GD9" s="103"/>
      <c r="GE9" s="103"/>
      <c r="GF9" s="103"/>
      <c r="GG9" s="103"/>
      <c r="GH9" s="103"/>
      <c r="GI9" s="103"/>
      <c r="GJ9" s="103"/>
      <c r="GK9" s="103"/>
      <c r="GL9" s="103"/>
      <c r="GM9" s="103"/>
      <c r="GN9" s="103"/>
      <c r="GO9" s="103"/>
      <c r="GP9" s="103"/>
      <c r="GQ9" s="103"/>
      <c r="GR9" s="103"/>
      <c r="GS9" s="103"/>
      <c r="GT9" s="103"/>
      <c r="GU9" s="103"/>
      <c r="GV9" s="103"/>
      <c r="GW9" s="103"/>
      <c r="GX9" s="103"/>
      <c r="GY9" s="103"/>
      <c r="GZ9" s="103"/>
      <c r="HA9" s="103"/>
      <c r="HB9" s="103"/>
      <c r="HC9" s="103"/>
      <c r="HD9" s="103"/>
      <c r="HE9" s="103"/>
      <c r="HF9" s="103"/>
      <c r="HG9" s="103"/>
      <c r="HH9" s="103"/>
      <c r="HI9" s="103"/>
      <c r="HJ9" s="103"/>
      <c r="HK9" s="103"/>
      <c r="HL9" s="103"/>
      <c r="HM9" s="103"/>
      <c r="HN9" s="103"/>
      <c r="HO9" s="103"/>
      <c r="HP9" s="103"/>
      <c r="HQ9" s="103"/>
      <c r="HR9" s="103"/>
      <c r="HS9" s="103"/>
      <c r="HT9" s="103"/>
      <c r="HU9" s="103"/>
      <c r="HV9" s="103"/>
      <c r="HW9" s="103"/>
      <c r="HX9" s="103"/>
      <c r="HY9" s="103"/>
      <c r="HZ9" s="103"/>
      <c r="IA9" s="103"/>
      <c r="IB9" s="103"/>
      <c r="IC9" s="103"/>
      <c r="ID9" s="103"/>
      <c r="IE9" s="103"/>
      <c r="IF9" s="103"/>
      <c r="IG9" s="103"/>
      <c r="IH9" s="103"/>
      <c r="II9" s="103"/>
      <c r="IJ9" s="103"/>
      <c r="IK9" s="103"/>
      <c r="IL9" s="103"/>
      <c r="IM9" s="103"/>
      <c r="IN9" s="103"/>
      <c r="IO9" s="103"/>
      <c r="IP9" s="103"/>
      <c r="IQ9" s="103"/>
      <c r="IR9" s="103"/>
      <c r="IS9" s="103"/>
      <c r="IT9" s="103"/>
      <c r="IU9" s="103"/>
      <c r="IV9" s="103"/>
      <c r="IW9" s="103"/>
      <c r="IX9" s="103"/>
      <c r="IY9" s="103"/>
      <c r="IZ9" s="103"/>
      <c r="JA9" s="103"/>
      <c r="JB9" s="103"/>
      <c r="JC9" s="103"/>
      <c r="JD9" s="103"/>
      <c r="JE9" s="103"/>
      <c r="JF9" s="103"/>
      <c r="JG9" s="103"/>
      <c r="JH9" s="103"/>
      <c r="JI9" s="103"/>
      <c r="JJ9" s="103"/>
      <c r="JK9" s="103"/>
      <c r="JL9" s="103"/>
      <c r="JM9" s="103"/>
      <c r="JN9" s="103"/>
      <c r="JO9" s="103"/>
      <c r="JP9" s="103"/>
      <c r="JQ9" s="103"/>
      <c r="JR9" s="103"/>
      <c r="JS9" s="103"/>
      <c r="JT9" s="103"/>
      <c r="JU9" s="103"/>
      <c r="JV9" s="103"/>
      <c r="JW9" s="103"/>
      <c r="JX9" s="103"/>
      <c r="JY9" s="103"/>
      <c r="JZ9" s="103"/>
      <c r="KA9" s="103"/>
      <c r="KB9" s="103"/>
      <c r="KC9" s="103"/>
      <c r="KD9" s="103"/>
      <c r="KE9" s="103"/>
      <c r="KF9" s="103"/>
      <c r="KG9" s="103"/>
      <c r="KH9" s="103"/>
      <c r="KI9" s="103"/>
      <c r="KJ9" s="103"/>
      <c r="KK9" s="103"/>
      <c r="KL9" s="103"/>
      <c r="KM9" s="103"/>
      <c r="KN9" s="103"/>
      <c r="KO9" s="103"/>
      <c r="KP9" s="103"/>
      <c r="KQ9" s="103"/>
      <c r="KR9" s="103"/>
      <c r="KS9" s="103"/>
      <c r="KT9" s="103"/>
      <c r="KU9" s="103"/>
      <c r="KV9" s="103"/>
      <c r="KW9" s="103"/>
      <c r="KX9" s="103"/>
      <c r="KY9" s="103"/>
      <c r="KZ9" s="103"/>
      <c r="LA9" s="103"/>
      <c r="LB9" s="103"/>
      <c r="LC9" s="103"/>
      <c r="LD9" s="103"/>
      <c r="LE9" s="103"/>
      <c r="LF9" s="103"/>
      <c r="LG9" s="103"/>
      <c r="LH9" s="103"/>
      <c r="LI9" s="103"/>
      <c r="LJ9" s="103"/>
      <c r="LK9" s="103"/>
      <c r="LL9" s="103"/>
      <c r="LM9" s="103"/>
      <c r="LN9" s="103"/>
      <c r="LO9" s="103"/>
      <c r="LP9" s="103"/>
      <c r="LQ9" s="103"/>
      <c r="LR9" s="103"/>
      <c r="LS9" s="103"/>
      <c r="LT9" s="103"/>
      <c r="LU9" s="103"/>
      <c r="LV9" s="103"/>
      <c r="LW9" s="103"/>
      <c r="LX9" s="103"/>
      <c r="LY9" s="103"/>
      <c r="LZ9" s="103"/>
      <c r="MA9" s="103"/>
      <c r="MB9" s="103"/>
      <c r="MC9" s="103"/>
      <c r="MD9" s="103"/>
      <c r="ME9" s="103"/>
      <c r="MF9" s="103"/>
      <c r="MG9" s="103"/>
      <c r="MH9" s="103"/>
      <c r="MI9" s="103"/>
      <c r="MJ9" s="103"/>
      <c r="MK9" s="103"/>
      <c r="ML9" s="103"/>
      <c r="MM9" s="103"/>
      <c r="MN9" s="103"/>
      <c r="MO9" s="103"/>
      <c r="MP9" s="103"/>
      <c r="MQ9" s="103"/>
      <c r="MR9" s="103"/>
      <c r="MS9" s="103"/>
      <c r="MT9" s="103"/>
      <c r="MU9" s="103"/>
      <c r="MV9" s="103"/>
      <c r="MW9" s="103"/>
      <c r="MX9" s="103"/>
      <c r="MY9" s="103"/>
      <c r="MZ9" s="103"/>
      <c r="NA9" s="103"/>
      <c r="NB9" s="103"/>
      <c r="NC9" s="103"/>
      <c r="ND9" s="103"/>
      <c r="NE9" s="103"/>
      <c r="NF9" s="103"/>
      <c r="NG9" s="103"/>
      <c r="NH9" s="103"/>
      <c r="NI9" s="103"/>
      <c r="NJ9" s="103"/>
      <c r="NK9" s="103"/>
      <c r="NL9" s="103"/>
      <c r="NM9" s="103"/>
      <c r="NN9" s="103"/>
      <c r="NO9" s="103"/>
      <c r="NP9" s="103"/>
      <c r="NQ9" s="103"/>
      <c r="NR9" s="103"/>
      <c r="NS9" s="103"/>
      <c r="NT9" s="103"/>
      <c r="NU9" s="103"/>
      <c r="NV9" s="103"/>
      <c r="NW9" s="103"/>
      <c r="NX9" s="103"/>
      <c r="NY9" s="103"/>
      <c r="NZ9" s="103"/>
      <c r="OA9" s="103"/>
      <c r="OB9" s="103"/>
      <c r="OC9" s="103"/>
      <c r="OD9" s="103"/>
      <c r="OE9" s="103"/>
      <c r="OF9" s="103"/>
      <c r="OG9" s="103"/>
      <c r="OH9" s="103"/>
      <c r="OI9" s="103"/>
      <c r="OJ9" s="103"/>
      <c r="OK9" s="103"/>
      <c r="OL9" s="103"/>
      <c r="OM9" s="103"/>
      <c r="ON9" s="103"/>
      <c r="OO9" s="103"/>
      <c r="OP9" s="103"/>
      <c r="OQ9" s="103"/>
      <c r="OR9" s="103"/>
      <c r="OS9" s="103"/>
      <c r="OT9" s="103"/>
      <c r="OU9" s="103"/>
      <c r="OV9" s="103"/>
      <c r="OW9" s="103"/>
      <c r="OX9" s="103"/>
      <c r="OY9" s="103"/>
      <c r="OZ9" s="103"/>
      <c r="PA9" s="103"/>
      <c r="PB9" s="103"/>
      <c r="PC9" s="103"/>
      <c r="PD9" s="103"/>
      <c r="PE9" s="103"/>
      <c r="PF9" s="103"/>
      <c r="PG9" s="103"/>
      <c r="PH9" s="103"/>
      <c r="PI9" s="103"/>
      <c r="PJ9" s="103"/>
      <c r="PK9" s="103"/>
      <c r="PL9" s="103"/>
      <c r="PM9" s="103"/>
      <c r="PN9" s="103"/>
      <c r="PO9" s="103"/>
      <c r="PP9" s="103"/>
      <c r="PQ9" s="103"/>
      <c r="PR9" s="103"/>
      <c r="PS9" s="103"/>
      <c r="PT9" s="103"/>
      <c r="PU9" s="103"/>
      <c r="PV9" s="103"/>
      <c r="PW9" s="103"/>
      <c r="PX9" s="103"/>
      <c r="PY9" s="103"/>
      <c r="PZ9" s="103"/>
      <c r="QA9" s="103"/>
      <c r="QB9" s="103"/>
      <c r="QC9" s="103"/>
      <c r="QD9" s="103"/>
      <c r="QE9" s="103"/>
      <c r="QF9" s="103"/>
      <c r="QG9" s="103"/>
      <c r="QH9" s="103"/>
      <c r="QI9" s="103"/>
      <c r="QJ9" s="103"/>
      <c r="QK9" s="103"/>
      <c r="QL9" s="103"/>
      <c r="QM9" s="103"/>
      <c r="QN9" s="103"/>
      <c r="QO9" s="103"/>
      <c r="QP9" s="103"/>
      <c r="QQ9" s="103"/>
      <c r="QR9" s="103"/>
      <c r="QS9" s="103"/>
      <c r="QT9" s="103"/>
      <c r="QU9" s="103"/>
      <c r="QV9" s="103"/>
      <c r="QW9" s="103"/>
      <c r="QX9" s="103"/>
      <c r="QY9" s="103"/>
      <c r="QZ9" s="103"/>
      <c r="RA9" s="103"/>
      <c r="RB9" s="103"/>
      <c r="RC9" s="103"/>
      <c r="RD9" s="103"/>
      <c r="RE9" s="103"/>
      <c r="RF9" s="103"/>
      <c r="RG9" s="103"/>
      <c r="RH9" s="103"/>
      <c r="RI9" s="103"/>
      <c r="RJ9" s="103"/>
      <c r="RK9" s="103"/>
      <c r="RL9" s="103"/>
      <c r="RM9" s="103"/>
      <c r="RN9" s="103"/>
      <c r="RO9" s="103"/>
      <c r="RP9" s="103"/>
      <c r="RQ9" s="103"/>
      <c r="RR9" s="103"/>
      <c r="RS9" s="103"/>
      <c r="RT9" s="103"/>
      <c r="RU9" s="103"/>
      <c r="RV9" s="103"/>
      <c r="RW9" s="103"/>
      <c r="RX9" s="103"/>
      <c r="RY9" s="103"/>
      <c r="RZ9" s="103"/>
      <c r="SA9" s="103"/>
      <c r="SB9" s="103"/>
      <c r="SC9" s="103"/>
      <c r="SD9" s="103"/>
      <c r="SE9" s="103"/>
      <c r="SF9" s="103"/>
      <c r="SG9" s="103"/>
      <c r="SH9" s="103"/>
      <c r="SI9" s="103"/>
      <c r="SJ9" s="103"/>
      <c r="SK9" s="103"/>
      <c r="SL9" s="103"/>
      <c r="SM9" s="103"/>
      <c r="SN9" s="103"/>
      <c r="SO9" s="103"/>
      <c r="SP9" s="103"/>
      <c r="SQ9" s="103"/>
      <c r="SR9" s="103"/>
      <c r="SS9" s="103"/>
      <c r="ST9" s="103"/>
      <c r="SU9" s="103"/>
      <c r="SV9" s="103"/>
      <c r="SW9" s="103"/>
      <c r="SX9" s="103"/>
      <c r="SY9" s="103"/>
      <c r="SZ9" s="103"/>
      <c r="TA9" s="103"/>
      <c r="TB9" s="103"/>
      <c r="TC9" s="103"/>
      <c r="TD9" s="103"/>
      <c r="TE9" s="103"/>
      <c r="TF9" s="103"/>
      <c r="TG9" s="103"/>
      <c r="TH9" s="103"/>
      <c r="TI9" s="103"/>
      <c r="TJ9" s="103"/>
      <c r="TK9" s="103"/>
      <c r="TL9" s="103"/>
      <c r="TM9" s="103"/>
      <c r="TN9" s="103"/>
      <c r="TO9" s="103"/>
      <c r="TP9" s="103"/>
      <c r="TQ9" s="103"/>
      <c r="TR9" s="103"/>
      <c r="TS9" s="103"/>
      <c r="TT9" s="103"/>
      <c r="TU9" s="103"/>
      <c r="TV9" s="103"/>
      <c r="TW9" s="103"/>
      <c r="TX9" s="103"/>
      <c r="TY9" s="103"/>
      <c r="TZ9" s="103"/>
      <c r="UA9" s="103"/>
      <c r="UB9" s="103"/>
      <c r="UC9" s="103"/>
      <c r="UD9" s="103"/>
      <c r="UE9" s="103"/>
      <c r="UF9" s="103"/>
      <c r="UG9" s="103"/>
      <c r="UH9" s="103"/>
      <c r="UI9" s="103"/>
      <c r="UJ9" s="103"/>
      <c r="UK9" s="103"/>
      <c r="UL9" s="103"/>
      <c r="UM9" s="103"/>
      <c r="UN9" s="103"/>
      <c r="UO9" s="103"/>
      <c r="UP9" s="103"/>
      <c r="UQ9" s="103"/>
      <c r="UR9" s="103"/>
      <c r="US9" s="103"/>
      <c r="UT9" s="103"/>
      <c r="UU9" s="103"/>
      <c r="UV9" s="103"/>
      <c r="UW9" s="103"/>
      <c r="UX9" s="103"/>
      <c r="UY9" s="103"/>
      <c r="UZ9" s="103"/>
      <c r="VA9" s="103"/>
      <c r="VB9" s="103"/>
      <c r="VC9" s="103"/>
      <c r="VD9" s="103"/>
      <c r="VE9" s="103"/>
      <c r="VF9" s="103"/>
      <c r="VG9" s="103"/>
      <c r="VH9" s="103"/>
      <c r="VI9" s="103"/>
      <c r="VJ9" s="103"/>
      <c r="VK9" s="103"/>
      <c r="VL9" s="103"/>
      <c r="VM9" s="103"/>
      <c r="VN9" s="103"/>
      <c r="VO9" s="103"/>
      <c r="VP9" s="103"/>
      <c r="VQ9" s="103"/>
      <c r="VR9" s="103"/>
      <c r="VS9" s="103"/>
      <c r="VT9" s="103"/>
      <c r="VU9" s="103"/>
      <c r="VV9" s="103"/>
      <c r="VW9" s="103"/>
      <c r="VX9" s="103"/>
      <c r="VY9" s="103"/>
      <c r="VZ9" s="103"/>
      <c r="WA9" s="103"/>
      <c r="WB9" s="103"/>
      <c r="WC9" s="103"/>
      <c r="WD9" s="103"/>
      <c r="WE9" s="103"/>
      <c r="WF9" s="103"/>
      <c r="WG9" s="103"/>
      <c r="WH9" s="103"/>
      <c r="WI9" s="103"/>
      <c r="WJ9" s="103"/>
      <c r="WK9" s="103"/>
      <c r="WL9" s="103"/>
      <c r="WM9" s="103"/>
      <c r="WN9" s="103"/>
      <c r="WO9" s="103"/>
      <c r="WP9" s="103"/>
      <c r="WQ9" s="103"/>
      <c r="WR9" s="103"/>
      <c r="WS9" s="103"/>
      <c r="WT9" s="103"/>
      <c r="WU9" s="103"/>
      <c r="WV9" s="103"/>
      <c r="WW9" s="103"/>
      <c r="WX9" s="103"/>
      <c r="WY9" s="103"/>
      <c r="WZ9" s="103"/>
      <c r="XA9" s="103"/>
      <c r="XB9" s="103"/>
      <c r="XC9" s="103"/>
      <c r="XD9" s="103"/>
      <c r="XE9" s="103"/>
      <c r="XF9" s="103"/>
      <c r="XG9" s="103"/>
      <c r="XH9" s="103"/>
      <c r="XI9" s="103"/>
      <c r="XJ9" s="103"/>
      <c r="XK9" s="103"/>
      <c r="XL9" s="103"/>
      <c r="XM9" s="103"/>
      <c r="XN9" s="103"/>
      <c r="XO9" s="103"/>
      <c r="XP9" s="103"/>
      <c r="XQ9" s="103"/>
      <c r="XR9" s="103"/>
      <c r="XS9" s="103"/>
      <c r="XT9" s="103"/>
      <c r="XU9" s="103"/>
      <c r="XV9" s="103"/>
      <c r="XW9" s="103"/>
      <c r="XX9" s="103"/>
      <c r="XY9" s="103"/>
      <c r="XZ9" s="103"/>
      <c r="YA9" s="103"/>
      <c r="YB9" s="103"/>
      <c r="YC9" s="103"/>
      <c r="YD9" s="103"/>
      <c r="YE9" s="103"/>
      <c r="YF9" s="103"/>
      <c r="YG9" s="103"/>
      <c r="YH9" s="103"/>
      <c r="YI9" s="103"/>
      <c r="YJ9" s="103"/>
      <c r="YK9" s="103"/>
      <c r="YL9" s="103"/>
      <c r="YM9" s="103"/>
      <c r="YN9" s="103"/>
      <c r="YO9" s="103"/>
      <c r="YP9" s="103"/>
      <c r="YQ9" s="103"/>
      <c r="YR9" s="103"/>
      <c r="YS9" s="103"/>
      <c r="YT9" s="103"/>
      <c r="YU9" s="103"/>
      <c r="YV9" s="103"/>
      <c r="YW9" s="103"/>
      <c r="YX9" s="103"/>
      <c r="YY9" s="103"/>
      <c r="YZ9" s="103"/>
      <c r="ZA9" s="103"/>
      <c r="ZB9" s="103"/>
      <c r="ZC9" s="103"/>
      <c r="ZD9" s="103"/>
      <c r="ZE9" s="103"/>
      <c r="ZF9" s="103"/>
      <c r="ZG9" s="103"/>
      <c r="ZH9" s="103"/>
      <c r="ZI9" s="103"/>
      <c r="ZJ9" s="103"/>
      <c r="ZK9" s="103"/>
      <c r="ZL9" s="103"/>
      <c r="ZM9" s="103"/>
      <c r="ZN9" s="103"/>
      <c r="ZO9" s="103"/>
      <c r="ZP9" s="103"/>
      <c r="ZQ9" s="103"/>
      <c r="ZR9" s="103"/>
      <c r="ZS9" s="103"/>
      <c r="ZT9" s="103"/>
      <c r="ZU9" s="103"/>
      <c r="ZV9" s="103"/>
      <c r="ZW9" s="103"/>
      <c r="ZX9" s="103"/>
      <c r="ZY9" s="103"/>
      <c r="ZZ9" s="103"/>
      <c r="AAA9" s="103"/>
      <c r="AAB9" s="103"/>
      <c r="AAC9" s="103"/>
      <c r="AAD9" s="103"/>
      <c r="AAE9" s="103"/>
      <c r="AAF9" s="103"/>
      <c r="AAG9" s="103"/>
      <c r="AAH9" s="103"/>
      <c r="AAI9" s="103"/>
      <c r="AAJ9" s="103"/>
      <c r="AAK9" s="103"/>
      <c r="AAL9" s="103"/>
      <c r="AAM9" s="103"/>
      <c r="AAN9" s="103"/>
      <c r="AAO9" s="103"/>
      <c r="AAP9" s="103"/>
      <c r="AAQ9" s="103"/>
      <c r="AAR9" s="103"/>
      <c r="AAS9" s="103"/>
      <c r="AAT9" s="103"/>
      <c r="AAU9" s="103"/>
      <c r="AAV9" s="103"/>
      <c r="AAW9" s="103"/>
      <c r="AAX9" s="103"/>
      <c r="AAY9" s="103"/>
      <c r="AAZ9" s="103"/>
      <c r="ABA9" s="103"/>
      <c r="ABB9" s="103"/>
      <c r="ABC9" s="103"/>
      <c r="ABD9" s="103"/>
      <c r="ABE9" s="103"/>
      <c r="ABF9" s="103"/>
      <c r="ABG9" s="103"/>
      <c r="ABH9" s="103"/>
      <c r="ABI9" s="103"/>
      <c r="ABJ9" s="103"/>
      <c r="ABK9" s="103"/>
      <c r="ABL9" s="103"/>
      <c r="ABM9" s="103"/>
      <c r="ABN9" s="103"/>
      <c r="ABO9" s="103"/>
      <c r="ABP9" s="103"/>
      <c r="ABQ9" s="103"/>
      <c r="ABR9" s="103"/>
      <c r="ABS9" s="103"/>
      <c r="ABT9" s="103"/>
      <c r="ABU9" s="103"/>
      <c r="ABV9" s="103"/>
      <c r="ABW9" s="103"/>
      <c r="ABX9" s="103"/>
      <c r="ABY9" s="103"/>
      <c r="ABZ9" s="103"/>
      <c r="ACA9" s="103"/>
      <c r="ACB9" s="103"/>
      <c r="ACC9" s="103"/>
      <c r="ACD9" s="103"/>
      <c r="ACE9" s="103"/>
      <c r="ACF9" s="103"/>
      <c r="ACG9" s="103"/>
      <c r="ACH9" s="103"/>
      <c r="ACI9" s="103"/>
      <c r="ACJ9" s="103"/>
      <c r="ACK9" s="103"/>
      <c r="ACL9" s="103"/>
      <c r="ACM9" s="103"/>
      <c r="ACN9" s="103"/>
      <c r="ACO9" s="103"/>
      <c r="ACP9" s="103"/>
      <c r="ACQ9" s="103"/>
      <c r="ACR9" s="103"/>
      <c r="ACS9" s="103"/>
      <c r="ACT9" s="103"/>
      <c r="ACU9" s="103"/>
      <c r="ACV9" s="103"/>
      <c r="ACW9" s="103"/>
      <c r="ACX9" s="103"/>
      <c r="ACY9" s="103"/>
      <c r="ACZ9" s="103"/>
      <c r="ADA9" s="103"/>
      <c r="ADB9" s="103"/>
      <c r="ADC9" s="103"/>
      <c r="ADD9" s="103"/>
      <c r="ADE9" s="103"/>
      <c r="ADF9" s="103"/>
      <c r="ADG9" s="103"/>
      <c r="ADH9" s="103"/>
      <c r="ADI9" s="103"/>
      <c r="ADJ9" s="103"/>
      <c r="ADK9" s="103"/>
      <c r="ADL9" s="103"/>
      <c r="ADM9" s="103"/>
      <c r="ADN9" s="103"/>
      <c r="ADO9" s="103"/>
      <c r="ADP9" s="103"/>
      <c r="ADQ9" s="103"/>
      <c r="ADR9" s="103"/>
      <c r="ADS9" s="103"/>
      <c r="ADT9" s="103"/>
      <c r="ADU9" s="103"/>
      <c r="ADV9" s="103"/>
      <c r="ADW9" s="103"/>
      <c r="ADX9" s="103"/>
      <c r="ADY9" s="103"/>
      <c r="ADZ9" s="103"/>
      <c r="AEA9" s="103"/>
      <c r="AEB9" s="103"/>
      <c r="AEC9" s="103"/>
      <c r="AED9" s="103"/>
      <c r="AEE9" s="103"/>
      <c r="AEF9" s="103"/>
      <c r="AEG9" s="103"/>
      <c r="AEH9" s="103"/>
      <c r="AEI9" s="103"/>
      <c r="AEJ9" s="103"/>
      <c r="AEK9" s="103"/>
      <c r="AEL9" s="103"/>
      <c r="AEM9" s="103"/>
      <c r="AEN9" s="103"/>
      <c r="AEO9" s="103"/>
      <c r="AEP9" s="103"/>
      <c r="AEQ9" s="103"/>
      <c r="AER9" s="103"/>
      <c r="AES9" s="103"/>
      <c r="AET9" s="103"/>
      <c r="AEU9" s="103"/>
      <c r="AEV9" s="103"/>
      <c r="AEW9" s="103"/>
      <c r="AEX9" s="103"/>
      <c r="AEY9" s="103"/>
      <c r="AEZ9" s="103"/>
      <c r="AFA9" s="103"/>
      <c r="AFB9" s="103"/>
      <c r="AFC9" s="103"/>
      <c r="AFD9" s="103"/>
      <c r="AFE9" s="103"/>
      <c r="AFF9" s="103"/>
      <c r="AFG9" s="103"/>
      <c r="AFH9" s="103"/>
      <c r="AFI9" s="103"/>
      <c r="AFJ9" s="103"/>
      <c r="AFK9" s="103"/>
      <c r="AFL9" s="103"/>
      <c r="AFM9" s="103"/>
      <c r="AFN9" s="103"/>
      <c r="AFO9" s="103"/>
      <c r="AFP9" s="103"/>
      <c r="AFQ9" s="103"/>
      <c r="AFR9" s="103"/>
      <c r="AFS9" s="103"/>
      <c r="AFT9" s="103"/>
      <c r="AFU9" s="103"/>
      <c r="AFV9" s="103"/>
      <c r="AFW9" s="103"/>
      <c r="AFX9" s="103"/>
      <c r="AFY9" s="103"/>
      <c r="AFZ9" s="103"/>
      <c r="AGA9" s="103"/>
      <c r="AGB9" s="103"/>
      <c r="AGC9" s="103"/>
      <c r="AGD9" s="103"/>
      <c r="AGE9" s="103"/>
      <c r="AGF9" s="103"/>
      <c r="AGG9" s="103"/>
      <c r="AGH9" s="103"/>
      <c r="AGI9" s="103"/>
      <c r="AGJ9" s="103"/>
      <c r="AGK9" s="103"/>
      <c r="AGL9" s="103"/>
      <c r="AGM9" s="103"/>
      <c r="AGN9" s="103"/>
      <c r="AGO9" s="103"/>
      <c r="AGP9" s="103"/>
      <c r="AGQ9" s="103"/>
      <c r="AGR9" s="103"/>
      <c r="AGS9" s="103"/>
      <c r="AGT9" s="103"/>
      <c r="AGU9" s="103"/>
      <c r="AGV9" s="103"/>
      <c r="AGW9" s="103"/>
      <c r="AGX9" s="103"/>
      <c r="AGY9" s="103"/>
      <c r="AGZ9" s="103"/>
      <c r="AHA9" s="103"/>
      <c r="AHB9" s="103"/>
      <c r="AHC9" s="103"/>
      <c r="AHD9" s="103"/>
      <c r="AHE9" s="103"/>
      <c r="AHF9" s="103"/>
      <c r="AHG9" s="103"/>
      <c r="AHH9" s="103"/>
      <c r="AHI9" s="103"/>
      <c r="AHJ9" s="103"/>
      <c r="AHK9" s="103"/>
      <c r="AHL9" s="103"/>
      <c r="AHM9" s="103"/>
      <c r="AHN9" s="103"/>
      <c r="AHO9" s="103"/>
      <c r="AHP9" s="103"/>
      <c r="AHQ9" s="103"/>
      <c r="AHR9" s="103"/>
      <c r="AHS9" s="103"/>
      <c r="AHT9" s="103"/>
      <c r="AHU9" s="103"/>
      <c r="AHV9" s="103"/>
      <c r="AHW9" s="103"/>
      <c r="AHX9" s="103"/>
      <c r="AHY9" s="103"/>
      <c r="AHZ9" s="103"/>
      <c r="AIA9" s="103"/>
      <c r="AIB9" s="103"/>
      <c r="AIC9" s="103"/>
      <c r="AID9" s="103"/>
      <c r="AIE9" s="103"/>
      <c r="AIF9" s="103"/>
      <c r="AIG9" s="103"/>
      <c r="AIH9" s="103"/>
      <c r="AII9" s="103"/>
      <c r="AIJ9" s="103"/>
      <c r="AIK9" s="103"/>
      <c r="AIL9" s="103"/>
      <c r="AIM9" s="103"/>
      <c r="AIN9" s="103"/>
      <c r="AIO9" s="103"/>
      <c r="AIP9" s="103"/>
      <c r="AIQ9" s="103"/>
      <c r="AIR9" s="103"/>
      <c r="AIS9" s="103"/>
      <c r="AIT9" s="103"/>
      <c r="AIU9" s="103"/>
      <c r="AIV9" s="103"/>
      <c r="AIW9" s="103"/>
      <c r="AIX9" s="103"/>
      <c r="AIY9" s="103"/>
      <c r="AIZ9" s="103"/>
      <c r="AJA9" s="103"/>
      <c r="AJB9" s="103"/>
      <c r="AJC9" s="103"/>
      <c r="AJD9" s="103"/>
      <c r="AJE9" s="103"/>
      <c r="AJF9" s="103"/>
      <c r="AJG9" s="103"/>
      <c r="AJH9" s="103"/>
      <c r="AJI9" s="103"/>
      <c r="AJJ9" s="103"/>
      <c r="AJK9" s="103"/>
      <c r="AJL9" s="103"/>
      <c r="AJM9" s="103"/>
      <c r="AJN9" s="103"/>
      <c r="AJO9" s="103"/>
      <c r="AJP9" s="103"/>
      <c r="AJQ9" s="103"/>
      <c r="AJR9" s="103"/>
      <c r="AJS9" s="103"/>
      <c r="AJT9" s="103"/>
      <c r="AJU9" s="103"/>
      <c r="AJV9" s="103"/>
      <c r="AJW9" s="103"/>
      <c r="AJX9" s="103"/>
      <c r="AJY9" s="103"/>
      <c r="AJZ9" s="103"/>
      <c r="AKA9" s="103"/>
      <c r="AKB9" s="103"/>
      <c r="AKC9" s="103"/>
      <c r="AKD9" s="103"/>
      <c r="AKE9" s="103"/>
      <c r="AKF9" s="103"/>
      <c r="AKG9" s="103"/>
      <c r="AKH9" s="103"/>
      <c r="AKI9" s="103"/>
      <c r="AKJ9" s="103"/>
      <c r="AKK9" s="103"/>
      <c r="AKL9" s="103"/>
      <c r="AKM9" s="103"/>
      <c r="AKN9" s="103"/>
      <c r="AKO9" s="103"/>
      <c r="AKP9" s="103"/>
      <c r="AKQ9" s="103"/>
      <c r="AKR9" s="103"/>
      <c r="AKS9" s="103"/>
      <c r="AKT9" s="103"/>
      <c r="AKU9" s="103"/>
      <c r="AKV9" s="103"/>
      <c r="AKW9" s="103"/>
      <c r="AKX9" s="103"/>
      <c r="AKY9" s="103"/>
      <c r="AKZ9" s="103"/>
      <c r="ALA9" s="103"/>
      <c r="ALB9" s="103"/>
      <c r="ALC9" s="103"/>
      <c r="ALD9" s="103"/>
      <c r="ALE9" s="103"/>
      <c r="ALF9" s="103"/>
      <c r="ALG9" s="103"/>
      <c r="ALH9" s="103"/>
      <c r="ALI9" s="103"/>
      <c r="ALJ9" s="103"/>
      <c r="ALK9" s="103"/>
      <c r="ALL9" s="103"/>
      <c r="ALM9" s="103"/>
      <c r="ALN9" s="103"/>
      <c r="ALO9" s="103"/>
      <c r="ALP9" s="103"/>
      <c r="ALQ9" s="103"/>
      <c r="ALR9" s="103"/>
      <c r="ALS9" s="103"/>
      <c r="ALT9" s="103"/>
      <c r="ALU9" s="103"/>
      <c r="ALV9" s="103"/>
      <c r="ALW9" s="103"/>
      <c r="ALX9" s="103"/>
      <c r="ALY9" s="103"/>
      <c r="ALZ9" s="103"/>
      <c r="AMA9" s="103"/>
      <c r="AMB9" s="103"/>
      <c r="AMC9" s="103"/>
      <c r="AMD9" s="103"/>
      <c r="AME9" s="103"/>
      <c r="AMF9" s="103"/>
      <c r="AMG9" s="103"/>
      <c r="AMH9" s="103"/>
      <c r="AMI9" s="103"/>
      <c r="AMJ9" s="103"/>
      <c r="AMK9" s="103"/>
      <c r="AML9" s="103"/>
      <c r="AMM9" s="103"/>
      <c r="AMN9" s="103"/>
      <c r="AMO9" s="103"/>
      <c r="AMP9" s="103"/>
      <c r="AMQ9" s="103"/>
      <c r="AMR9" s="103"/>
      <c r="AMS9" s="103"/>
      <c r="AMT9" s="103"/>
      <c r="AMU9" s="103"/>
      <c r="AMV9" s="103"/>
      <c r="AMW9" s="103"/>
      <c r="AMX9" s="103"/>
      <c r="AMY9" s="103"/>
      <c r="AMZ9" s="103"/>
      <c r="ANA9" s="103"/>
      <c r="ANB9" s="103"/>
      <c r="ANC9" s="103"/>
      <c r="AND9" s="103"/>
      <c r="ANE9" s="103"/>
      <c r="ANF9" s="103"/>
      <c r="ANG9" s="103"/>
      <c r="ANH9" s="103"/>
      <c r="ANI9" s="103"/>
      <c r="ANJ9" s="103"/>
      <c r="ANK9" s="103"/>
      <c r="ANL9" s="103"/>
      <c r="ANM9" s="103"/>
      <c r="ANN9" s="103"/>
      <c r="ANO9" s="103"/>
      <c r="ANP9" s="103"/>
      <c r="ANQ9" s="103"/>
      <c r="ANR9" s="103"/>
      <c r="ANS9" s="103"/>
      <c r="ANT9" s="103"/>
      <c r="ANU9" s="103"/>
      <c r="ANV9" s="103"/>
      <c r="ANW9" s="103"/>
      <c r="ANX9" s="103"/>
      <c r="ANY9" s="103"/>
      <c r="ANZ9" s="103"/>
      <c r="AOA9" s="103"/>
      <c r="AOB9" s="103"/>
      <c r="AOC9" s="103"/>
      <c r="AOD9" s="103"/>
      <c r="AOE9" s="103"/>
      <c r="AOF9" s="103"/>
      <c r="AOG9" s="103"/>
      <c r="AOH9" s="103"/>
      <c r="AOI9" s="103"/>
      <c r="AOJ9" s="103"/>
      <c r="AOK9" s="103"/>
      <c r="AOL9" s="103"/>
      <c r="AOM9" s="103"/>
      <c r="AON9" s="103"/>
      <c r="AOO9" s="103"/>
      <c r="AOP9" s="103"/>
      <c r="AOQ9" s="103"/>
      <c r="AOR9" s="103"/>
      <c r="AOS9" s="103"/>
      <c r="AOT9" s="103"/>
      <c r="AOU9" s="103"/>
      <c r="AOV9" s="103"/>
      <c r="AOW9" s="103"/>
      <c r="AOX9" s="103"/>
      <c r="AOY9" s="103"/>
      <c r="AOZ9" s="103"/>
      <c r="APA9" s="103"/>
      <c r="APB9" s="103"/>
      <c r="APC9" s="103"/>
      <c r="APD9" s="103"/>
      <c r="APE9" s="103"/>
      <c r="APF9" s="103"/>
      <c r="APG9" s="103"/>
      <c r="APH9" s="103"/>
      <c r="API9" s="103"/>
      <c r="APJ9" s="103"/>
      <c r="APK9" s="103"/>
      <c r="APL9" s="103"/>
      <c r="APM9" s="103"/>
      <c r="APN9" s="103"/>
      <c r="APO9" s="103"/>
      <c r="APP9" s="103"/>
      <c r="APQ9" s="103"/>
      <c r="APR9" s="103"/>
      <c r="APS9" s="103"/>
      <c r="APT9" s="103"/>
      <c r="APU9" s="103"/>
      <c r="APV9" s="103"/>
      <c r="APW9" s="103"/>
      <c r="APX9" s="103"/>
      <c r="APY9" s="103"/>
      <c r="APZ9" s="103"/>
      <c r="AQA9" s="103"/>
      <c r="AQB9" s="103"/>
      <c r="AQC9" s="103"/>
      <c r="AQD9" s="103"/>
      <c r="AQE9" s="103"/>
      <c r="AQF9" s="103"/>
      <c r="AQG9" s="103"/>
      <c r="AQH9" s="103"/>
      <c r="AQI9" s="103"/>
      <c r="AQJ9" s="103"/>
      <c r="AQK9" s="103"/>
      <c r="AQL9" s="103"/>
      <c r="AQM9" s="103"/>
      <c r="AQN9" s="103"/>
      <c r="AQO9" s="103"/>
      <c r="AQP9" s="103"/>
      <c r="AQQ9" s="103"/>
      <c r="AQR9" s="103"/>
      <c r="AQS9" s="103"/>
      <c r="AQT9" s="103"/>
      <c r="AQU9" s="103"/>
      <c r="AQV9" s="103"/>
      <c r="AQW9" s="103"/>
      <c r="AQX9" s="103"/>
      <c r="AQY9" s="103"/>
      <c r="AQZ9" s="103"/>
      <c r="ARA9" s="103"/>
      <c r="ARB9" s="103"/>
      <c r="ARC9" s="103"/>
      <c r="ARD9" s="103"/>
      <c r="ARE9" s="103"/>
      <c r="ARF9" s="103"/>
      <c r="ARG9" s="103"/>
      <c r="ARH9" s="103"/>
      <c r="ARI9" s="103"/>
      <c r="ARJ9" s="103"/>
      <c r="ARK9" s="103"/>
      <c r="ARL9" s="103"/>
      <c r="ARM9" s="103"/>
      <c r="ARN9" s="103"/>
      <c r="ARO9" s="103"/>
      <c r="ARP9" s="103"/>
      <c r="ARQ9" s="103"/>
      <c r="ARR9" s="103"/>
      <c r="ARS9" s="103"/>
      <c r="ART9" s="103"/>
      <c r="ARU9" s="103"/>
      <c r="ARV9" s="103"/>
      <c r="ARW9" s="103"/>
      <c r="ARX9" s="103"/>
      <c r="ARY9" s="103"/>
      <c r="ARZ9" s="103"/>
      <c r="ASA9" s="103"/>
      <c r="ASB9" s="103"/>
      <c r="ASC9" s="103"/>
      <c r="ASD9" s="103"/>
      <c r="ASE9" s="103"/>
      <c r="ASF9" s="103"/>
      <c r="ASG9" s="103"/>
      <c r="ASH9" s="103"/>
      <c r="ASI9" s="103"/>
      <c r="ASJ9" s="103"/>
      <c r="ASK9" s="103"/>
      <c r="ASL9" s="103"/>
      <c r="ASM9" s="103"/>
      <c r="ASN9" s="103"/>
      <c r="ASO9" s="103"/>
      <c r="ASP9" s="103"/>
      <c r="ASQ9" s="103"/>
      <c r="ASR9" s="103"/>
      <c r="ASS9" s="103"/>
      <c r="AST9" s="103"/>
      <c r="ASU9" s="103"/>
      <c r="ASV9" s="103"/>
      <c r="ASW9" s="103"/>
      <c r="ASX9" s="103"/>
      <c r="ASY9" s="103"/>
      <c r="ASZ9" s="103"/>
      <c r="ATA9" s="103"/>
      <c r="ATB9" s="103"/>
      <c r="ATC9" s="103"/>
      <c r="ATD9" s="103"/>
      <c r="ATE9" s="103"/>
      <c r="ATF9" s="103"/>
      <c r="ATG9" s="103"/>
      <c r="ATH9" s="103"/>
      <c r="ATI9" s="103"/>
      <c r="ATJ9" s="103"/>
      <c r="ATK9" s="103"/>
      <c r="ATL9" s="103"/>
      <c r="ATM9" s="103"/>
      <c r="ATN9" s="103"/>
      <c r="ATO9" s="103"/>
      <c r="ATP9" s="103"/>
      <c r="ATQ9" s="103"/>
      <c r="ATR9" s="103"/>
      <c r="ATS9" s="103"/>
      <c r="ATT9" s="103"/>
      <c r="ATU9" s="103"/>
      <c r="ATV9" s="103"/>
      <c r="ATW9" s="103"/>
      <c r="ATX9" s="103"/>
      <c r="ATY9" s="103"/>
      <c r="ATZ9" s="103"/>
      <c r="AUA9" s="103"/>
      <c r="AUB9" s="103"/>
      <c r="AUC9" s="103"/>
      <c r="AUD9" s="103"/>
      <c r="AUE9" s="103"/>
      <c r="AUF9" s="103"/>
      <c r="AUG9" s="103"/>
      <c r="AUH9" s="103"/>
      <c r="AUI9" s="103"/>
      <c r="AUJ9" s="103"/>
      <c r="AUK9" s="103"/>
      <c r="AUL9" s="103"/>
      <c r="AUM9" s="103"/>
      <c r="AUN9" s="103"/>
      <c r="AUO9" s="103"/>
      <c r="AUP9" s="103"/>
      <c r="AUQ9" s="103"/>
      <c r="AUR9" s="103"/>
      <c r="AUS9" s="103"/>
      <c r="AUT9" s="103"/>
      <c r="AUU9" s="103"/>
      <c r="AUV9" s="103"/>
      <c r="AUW9" s="103"/>
      <c r="AUX9" s="103"/>
      <c r="AUY9" s="103"/>
      <c r="AUZ9" s="103"/>
      <c r="AVA9" s="103"/>
      <c r="AVB9" s="103"/>
      <c r="AVC9" s="103"/>
      <c r="AVD9" s="103"/>
      <c r="AVE9" s="103"/>
      <c r="AVF9" s="103"/>
      <c r="AVG9" s="103"/>
      <c r="AVH9" s="103"/>
      <c r="AVI9" s="103"/>
      <c r="AVJ9" s="103"/>
      <c r="AVK9" s="103"/>
      <c r="AVL9" s="103"/>
      <c r="AVM9" s="103"/>
      <c r="AVN9" s="103"/>
      <c r="AVO9" s="103"/>
      <c r="AVP9" s="103"/>
      <c r="AVQ9" s="103"/>
      <c r="AVR9" s="103"/>
      <c r="AVS9" s="103"/>
      <c r="AVT9" s="103"/>
      <c r="AVU9" s="103"/>
      <c r="AVV9" s="103"/>
      <c r="AVW9" s="103"/>
      <c r="AVX9" s="103"/>
      <c r="AVY9" s="103"/>
      <c r="AVZ9" s="103"/>
      <c r="AWA9" s="103"/>
      <c r="AWB9" s="103"/>
      <c r="AWC9" s="103"/>
      <c r="AWD9" s="103"/>
      <c r="AWE9" s="103"/>
      <c r="AWF9" s="103"/>
      <c r="AWG9" s="103"/>
      <c r="AWH9" s="103"/>
      <c r="AWI9" s="103"/>
      <c r="AWJ9" s="103"/>
      <c r="AWK9" s="103"/>
      <c r="AWL9" s="103"/>
      <c r="AWM9" s="103"/>
      <c r="AWN9" s="103"/>
      <c r="AWO9" s="103"/>
      <c r="AWP9" s="103"/>
      <c r="AWQ9" s="103"/>
      <c r="AWR9" s="103"/>
      <c r="AWS9" s="103"/>
      <c r="AWT9" s="103"/>
      <c r="AWU9" s="103"/>
      <c r="AWV9" s="103"/>
      <c r="AWW9" s="103"/>
      <c r="AWX9" s="103"/>
      <c r="AWY9" s="103"/>
      <c r="AWZ9" s="103"/>
      <c r="AXA9" s="103"/>
      <c r="AXB9" s="103"/>
      <c r="AXC9" s="103"/>
      <c r="AXD9" s="103"/>
      <c r="AXE9" s="103"/>
      <c r="AXF9" s="103"/>
      <c r="AXG9" s="103"/>
      <c r="AXH9" s="103"/>
      <c r="AXI9" s="103"/>
      <c r="AXJ9" s="103"/>
      <c r="AXK9" s="103"/>
      <c r="AXL9" s="103"/>
      <c r="AXM9" s="103"/>
      <c r="AXN9" s="103"/>
      <c r="AXO9" s="103"/>
      <c r="AXP9" s="103"/>
      <c r="AXQ9" s="103"/>
      <c r="AXR9" s="103"/>
      <c r="AXS9" s="103"/>
      <c r="AXT9" s="103"/>
      <c r="AXU9" s="103"/>
      <c r="AXV9" s="103"/>
      <c r="AXW9" s="103"/>
      <c r="AXX9" s="103"/>
      <c r="AXY9" s="103"/>
      <c r="AXZ9" s="103"/>
      <c r="AYA9" s="103"/>
      <c r="AYB9" s="103"/>
      <c r="AYC9" s="103"/>
      <c r="AYD9" s="103"/>
      <c r="AYE9" s="103"/>
      <c r="AYF9" s="103"/>
      <c r="AYG9" s="103"/>
      <c r="AYH9" s="103"/>
      <c r="AYI9" s="103"/>
      <c r="AYJ9" s="103"/>
      <c r="AYK9" s="103"/>
      <c r="AYL9" s="103"/>
      <c r="AYM9" s="103"/>
      <c r="AYN9" s="103"/>
      <c r="AYO9" s="103"/>
      <c r="AYP9" s="103"/>
      <c r="AYQ9" s="103"/>
      <c r="AYR9" s="103"/>
      <c r="AYS9" s="103"/>
      <c r="AYT9" s="103"/>
      <c r="AYU9" s="103"/>
      <c r="AYV9" s="103"/>
      <c r="AYW9" s="103"/>
      <c r="AYX9" s="103"/>
      <c r="AYY9" s="103"/>
      <c r="AYZ9" s="103"/>
      <c r="AZA9" s="103"/>
      <c r="AZB9" s="103"/>
      <c r="AZC9" s="103"/>
      <c r="AZD9" s="103"/>
      <c r="AZE9" s="103"/>
      <c r="AZF9" s="103"/>
      <c r="AZG9" s="103"/>
      <c r="AZH9" s="103"/>
      <c r="AZI9" s="103"/>
      <c r="AZJ9" s="103"/>
      <c r="AZK9" s="103"/>
      <c r="AZL9" s="103"/>
      <c r="AZM9" s="103"/>
      <c r="AZN9" s="103"/>
      <c r="AZO9" s="103"/>
      <c r="AZP9" s="103"/>
      <c r="AZQ9" s="103"/>
      <c r="AZR9" s="103"/>
      <c r="AZS9" s="103"/>
      <c r="AZT9" s="103"/>
      <c r="AZU9" s="103"/>
      <c r="AZV9" s="103"/>
      <c r="AZW9" s="103"/>
      <c r="AZX9" s="103"/>
      <c r="AZY9" s="103"/>
      <c r="AZZ9" s="103"/>
      <c r="BAA9" s="103"/>
      <c r="BAB9" s="103"/>
      <c r="BAC9" s="103"/>
      <c r="BAD9" s="103"/>
      <c r="BAE9" s="103"/>
      <c r="BAF9" s="103"/>
      <c r="BAG9" s="103"/>
      <c r="BAH9" s="103"/>
      <c r="BAI9" s="103"/>
      <c r="BAJ9" s="103"/>
      <c r="BAK9" s="103"/>
      <c r="BAL9" s="103"/>
      <c r="BAM9" s="103"/>
      <c r="BAN9" s="103"/>
      <c r="BAO9" s="103"/>
      <c r="BAP9" s="103"/>
      <c r="BAQ9" s="103"/>
      <c r="BAR9" s="103"/>
      <c r="BAS9" s="103"/>
      <c r="BAT9" s="103"/>
      <c r="BAU9" s="103"/>
      <c r="BAV9" s="103"/>
      <c r="BAW9" s="103"/>
      <c r="BAX9" s="103"/>
      <c r="BAY9" s="103"/>
      <c r="BAZ9" s="103"/>
      <c r="BBA9" s="103"/>
      <c r="BBB9" s="103"/>
      <c r="BBC9" s="103"/>
      <c r="BBD9" s="103"/>
      <c r="BBE9" s="103"/>
      <c r="BBF9" s="103"/>
      <c r="BBG9" s="103"/>
      <c r="BBH9" s="103"/>
      <c r="BBI9" s="103"/>
      <c r="BBJ9" s="103"/>
      <c r="BBK9" s="103"/>
      <c r="BBL9" s="103"/>
      <c r="BBM9" s="103"/>
      <c r="BBN9" s="103"/>
      <c r="BBO9" s="103"/>
      <c r="BBP9" s="103"/>
      <c r="BBQ9" s="103"/>
      <c r="BBR9" s="103"/>
      <c r="BBS9" s="103"/>
      <c r="BBT9" s="103"/>
      <c r="BBU9" s="103"/>
      <c r="BBV9" s="103"/>
      <c r="BBW9" s="103"/>
      <c r="BBX9" s="103"/>
      <c r="BBY9" s="103"/>
      <c r="BBZ9" s="103"/>
      <c r="BCA9" s="103"/>
      <c r="BCB9" s="103"/>
      <c r="BCC9" s="103"/>
      <c r="BCD9" s="103"/>
      <c r="BCE9" s="103"/>
      <c r="BCF9" s="103"/>
      <c r="BCG9" s="103"/>
      <c r="BCH9" s="103"/>
      <c r="BCI9" s="103"/>
      <c r="BCJ9" s="103"/>
      <c r="BCK9" s="103"/>
      <c r="BCL9" s="103"/>
      <c r="BCM9" s="103"/>
      <c r="BCN9" s="103"/>
      <c r="BCO9" s="103"/>
      <c r="BCP9" s="103"/>
      <c r="BCQ9" s="103"/>
      <c r="BCR9" s="103"/>
      <c r="BCS9" s="103"/>
      <c r="BCT9" s="103"/>
      <c r="BCU9" s="103"/>
      <c r="BCV9" s="103"/>
      <c r="BCW9" s="103"/>
      <c r="BCX9" s="103"/>
      <c r="BCY9" s="103"/>
      <c r="BCZ9" s="103"/>
      <c r="BDA9" s="103"/>
      <c r="BDB9" s="103"/>
      <c r="BDC9" s="103"/>
      <c r="BDD9" s="103"/>
      <c r="BDE9" s="103"/>
      <c r="BDF9" s="103"/>
      <c r="BDG9" s="103"/>
      <c r="BDH9" s="103"/>
      <c r="BDI9" s="103"/>
      <c r="BDJ9" s="103"/>
      <c r="BDK9" s="103"/>
      <c r="BDL9" s="103"/>
      <c r="BDM9" s="103"/>
      <c r="BDN9" s="103"/>
      <c r="BDO9" s="103"/>
      <c r="BDP9" s="103"/>
      <c r="BDQ9" s="103"/>
      <c r="BDR9" s="103"/>
      <c r="BDS9" s="103"/>
      <c r="BDT9" s="103"/>
      <c r="BDU9" s="103"/>
      <c r="BDV9" s="103"/>
      <c r="BDW9" s="103"/>
      <c r="BDX9" s="103"/>
      <c r="BDY9" s="103"/>
      <c r="BDZ9" s="103"/>
      <c r="BEA9" s="103"/>
      <c r="BEB9" s="103"/>
      <c r="BEC9" s="103"/>
      <c r="BED9" s="103"/>
      <c r="BEE9" s="103"/>
      <c r="BEF9" s="103"/>
      <c r="BEG9" s="103"/>
      <c r="BEH9" s="103"/>
      <c r="BEI9" s="103"/>
      <c r="BEJ9" s="103"/>
      <c r="BEK9" s="103"/>
      <c r="BEL9" s="103"/>
      <c r="BEM9" s="103"/>
      <c r="BEN9" s="103"/>
      <c r="BEO9" s="103"/>
      <c r="BEP9" s="103"/>
      <c r="BEQ9" s="103"/>
      <c r="BER9" s="103"/>
      <c r="BES9" s="103"/>
      <c r="BET9" s="103"/>
      <c r="BEU9" s="103"/>
      <c r="BEV9" s="103"/>
      <c r="BEW9" s="103"/>
      <c r="BEX9" s="103"/>
      <c r="BEY9" s="103"/>
      <c r="BEZ9" s="103"/>
      <c r="BFA9" s="103"/>
      <c r="BFB9" s="103"/>
      <c r="BFC9" s="103"/>
      <c r="BFD9" s="103"/>
      <c r="BFE9" s="103"/>
      <c r="BFF9" s="103"/>
      <c r="BFG9" s="103"/>
      <c r="BFH9" s="103"/>
      <c r="BFI9" s="103"/>
      <c r="BFJ9" s="103"/>
      <c r="BFK9" s="103"/>
      <c r="BFL9" s="103"/>
      <c r="BFM9" s="103"/>
      <c r="BFN9" s="103"/>
      <c r="BFO9" s="103"/>
      <c r="BFP9" s="103"/>
      <c r="BFQ9" s="103"/>
      <c r="BFR9" s="103"/>
      <c r="BFS9" s="103"/>
      <c r="BFT9" s="103"/>
      <c r="BFU9" s="103"/>
      <c r="BFV9" s="103"/>
      <c r="BFW9" s="103"/>
      <c r="BFX9" s="103"/>
      <c r="BFY9" s="103"/>
      <c r="BFZ9" s="103"/>
      <c r="BGA9" s="103"/>
      <c r="BGB9" s="103"/>
      <c r="BGC9" s="103"/>
      <c r="BGD9" s="103"/>
      <c r="BGE9" s="103"/>
      <c r="BGF9" s="103"/>
      <c r="BGG9" s="103"/>
      <c r="BGH9" s="103"/>
      <c r="BGI9" s="103"/>
      <c r="BGJ9" s="103"/>
      <c r="BGK9" s="103"/>
      <c r="BGL9" s="103"/>
      <c r="BGM9" s="103"/>
      <c r="BGN9" s="103"/>
      <c r="BGO9" s="103"/>
      <c r="BGP9" s="103"/>
      <c r="BGQ9" s="103"/>
      <c r="BGR9" s="103"/>
      <c r="BGS9" s="103"/>
      <c r="BGT9" s="103"/>
      <c r="BGU9" s="103"/>
      <c r="BGV9" s="103"/>
      <c r="BGW9" s="103"/>
      <c r="BGX9" s="103"/>
      <c r="BGY9" s="103"/>
      <c r="BGZ9" s="103"/>
      <c r="BHA9" s="103"/>
      <c r="BHB9" s="103"/>
      <c r="BHC9" s="103"/>
      <c r="BHD9" s="103"/>
      <c r="BHE9" s="103"/>
      <c r="BHF9" s="103"/>
      <c r="BHG9" s="103"/>
      <c r="BHH9" s="103"/>
      <c r="BHI9" s="103"/>
      <c r="BHJ9" s="103"/>
      <c r="BHK9" s="103"/>
      <c r="BHL9" s="103"/>
      <c r="BHM9" s="103"/>
      <c r="BHN9" s="103"/>
      <c r="BHO9" s="103"/>
      <c r="BHP9" s="103"/>
      <c r="BHQ9" s="103"/>
      <c r="BHR9" s="103"/>
      <c r="BHS9" s="103"/>
      <c r="BHT9" s="103"/>
      <c r="BHU9" s="103"/>
      <c r="BHV9" s="103"/>
      <c r="BHW9" s="103"/>
      <c r="BHX9" s="103"/>
      <c r="BHY9" s="103"/>
      <c r="BHZ9" s="103"/>
      <c r="BIA9" s="103"/>
      <c r="BIB9" s="103"/>
      <c r="BIC9" s="103"/>
      <c r="BID9" s="103"/>
      <c r="BIE9" s="103"/>
      <c r="BIF9" s="103"/>
      <c r="BIG9" s="103"/>
      <c r="BIH9" s="103"/>
      <c r="BII9" s="103"/>
      <c r="BIJ9" s="103"/>
      <c r="BIK9" s="103"/>
      <c r="BIL9" s="103"/>
      <c r="BIM9" s="103"/>
      <c r="BIN9" s="103"/>
      <c r="BIO9" s="103"/>
      <c r="BIP9" s="103"/>
      <c r="BIQ9" s="103"/>
      <c r="BIR9" s="103"/>
      <c r="BIS9" s="103"/>
      <c r="BIT9" s="103"/>
      <c r="BIU9" s="103"/>
      <c r="BIV9" s="103"/>
      <c r="BIW9" s="103"/>
      <c r="BIX9" s="103"/>
      <c r="BIY9" s="103"/>
      <c r="BIZ9" s="103"/>
      <c r="BJA9" s="103"/>
      <c r="BJB9" s="103"/>
      <c r="BJC9" s="103"/>
      <c r="BJD9" s="103"/>
      <c r="BJE9" s="103"/>
      <c r="BJF9" s="103"/>
      <c r="BJG9" s="103"/>
      <c r="BJH9" s="103"/>
      <c r="BJI9" s="103"/>
      <c r="BJJ9" s="103"/>
      <c r="BJK9" s="103"/>
      <c r="BJL9" s="103"/>
      <c r="BJM9" s="103"/>
      <c r="BJN9" s="103"/>
      <c r="BJO9" s="103"/>
      <c r="BJP9" s="103"/>
      <c r="BJQ9" s="103"/>
      <c r="BJR9" s="103"/>
      <c r="BJS9" s="103"/>
      <c r="BJT9" s="103"/>
      <c r="BJU9" s="103"/>
      <c r="BJV9" s="103"/>
      <c r="BJW9" s="103"/>
      <c r="BJX9" s="103"/>
      <c r="BJY9" s="103"/>
      <c r="BJZ9" s="103"/>
      <c r="BKA9" s="103"/>
      <c r="BKB9" s="103"/>
      <c r="BKC9" s="103"/>
      <c r="BKD9" s="103"/>
      <c r="BKE9" s="103"/>
      <c r="BKF9" s="103"/>
      <c r="BKG9" s="103"/>
      <c r="BKH9" s="103"/>
      <c r="BKI9" s="103"/>
      <c r="BKJ9" s="103"/>
      <c r="BKK9" s="103"/>
      <c r="BKL9" s="103"/>
      <c r="BKM9" s="103"/>
      <c r="BKN9" s="103"/>
      <c r="BKO9" s="103"/>
      <c r="BKP9" s="103"/>
      <c r="BKQ9" s="103"/>
      <c r="BKR9" s="103"/>
      <c r="BKS9" s="103"/>
      <c r="BKT9" s="103"/>
      <c r="BKU9" s="103"/>
      <c r="BKV9" s="103"/>
      <c r="BKW9" s="103"/>
      <c r="BKX9" s="103"/>
      <c r="BKY9" s="103"/>
      <c r="BKZ9" s="103"/>
      <c r="BLA9" s="103"/>
      <c r="BLB9" s="103"/>
      <c r="BLC9" s="103"/>
      <c r="BLD9" s="103"/>
      <c r="BLE9" s="103"/>
      <c r="BLF9" s="103"/>
      <c r="BLG9" s="103"/>
      <c r="BLH9" s="103"/>
      <c r="BLI9" s="103"/>
      <c r="BLJ9" s="103"/>
      <c r="BLK9" s="103"/>
      <c r="BLL9" s="103"/>
      <c r="BLM9" s="103"/>
      <c r="BLN9" s="103"/>
      <c r="BLO9" s="103"/>
      <c r="BLP9" s="103"/>
      <c r="BLQ9" s="103"/>
      <c r="BLR9" s="103"/>
      <c r="BLS9" s="103"/>
      <c r="BLT9" s="103"/>
      <c r="BLU9" s="103"/>
      <c r="BLV9" s="103"/>
      <c r="BLW9" s="103"/>
      <c r="BLX9" s="103"/>
      <c r="BLY9" s="103"/>
      <c r="BLZ9" s="103"/>
      <c r="BMA9" s="103"/>
      <c r="BMB9" s="103"/>
      <c r="BMC9" s="103"/>
      <c r="BMD9" s="103"/>
      <c r="BME9" s="103"/>
      <c r="BMF9" s="103"/>
      <c r="BMG9" s="103"/>
      <c r="BMH9" s="103"/>
      <c r="BMI9" s="103"/>
      <c r="BMJ9" s="103"/>
      <c r="BMK9" s="103"/>
      <c r="BML9" s="103"/>
      <c r="BMM9" s="103"/>
      <c r="BMN9" s="103"/>
      <c r="BMO9" s="103"/>
      <c r="BMP9" s="103"/>
      <c r="BMQ9" s="103"/>
      <c r="BMR9" s="103"/>
      <c r="BMS9" s="103"/>
      <c r="BMT9" s="103"/>
      <c r="BMU9" s="103"/>
      <c r="BMV9" s="103"/>
      <c r="BMW9" s="103"/>
      <c r="BMX9" s="103"/>
      <c r="BMY9" s="103"/>
      <c r="BMZ9" s="103"/>
      <c r="BNA9" s="103"/>
      <c r="BNB9" s="103"/>
      <c r="BNC9" s="103"/>
      <c r="BND9" s="103"/>
      <c r="BNE9" s="103"/>
      <c r="BNF9" s="103"/>
      <c r="BNG9" s="103"/>
      <c r="BNH9" s="103"/>
      <c r="BNI9" s="103"/>
      <c r="BNJ9" s="103"/>
      <c r="BNK9" s="103"/>
      <c r="BNL9" s="103"/>
      <c r="BNM9" s="103"/>
      <c r="BNN9" s="103"/>
      <c r="BNO9" s="103"/>
      <c r="BNP9" s="103"/>
      <c r="BNQ9" s="103"/>
      <c r="BNR9" s="103"/>
      <c r="BNS9" s="103"/>
      <c r="BNT9" s="103"/>
      <c r="BNU9" s="103"/>
      <c r="BNV9" s="103"/>
      <c r="BNW9" s="103"/>
      <c r="BNX9" s="103"/>
      <c r="BNY9" s="103"/>
      <c r="BNZ9" s="103"/>
      <c r="BOA9" s="103"/>
      <c r="BOB9" s="103"/>
      <c r="BOC9" s="103"/>
      <c r="BOD9" s="103"/>
      <c r="BOE9" s="103"/>
      <c r="BOF9" s="103"/>
      <c r="BOG9" s="103"/>
      <c r="BOH9" s="103"/>
      <c r="BOI9" s="103"/>
      <c r="BOJ9" s="103"/>
      <c r="BOK9" s="103"/>
      <c r="BOL9" s="103"/>
      <c r="BOM9" s="103"/>
      <c r="BON9" s="103"/>
      <c r="BOO9" s="103"/>
      <c r="BOP9" s="103"/>
      <c r="BOQ9" s="103"/>
      <c r="BOR9" s="103"/>
      <c r="BOS9" s="103"/>
      <c r="BOT9" s="103"/>
      <c r="BOU9" s="103"/>
      <c r="BOV9" s="103"/>
      <c r="BOW9" s="103"/>
      <c r="BOX9" s="103"/>
      <c r="BOY9" s="103"/>
      <c r="BOZ9" s="103"/>
      <c r="BPA9" s="103"/>
      <c r="BPB9" s="103"/>
      <c r="BPC9" s="103"/>
      <c r="BPD9" s="103"/>
      <c r="BPE9" s="103"/>
      <c r="BPF9" s="103"/>
      <c r="BPG9" s="103"/>
      <c r="BPH9" s="103"/>
      <c r="BPI9" s="103"/>
      <c r="BPJ9" s="103"/>
      <c r="BPK9" s="103"/>
      <c r="BPL9" s="103"/>
      <c r="BPM9" s="103"/>
      <c r="BPN9" s="103"/>
      <c r="BPO9" s="103"/>
      <c r="BPP9" s="103"/>
      <c r="BPQ9" s="103"/>
      <c r="BPR9" s="103"/>
      <c r="BPS9" s="103"/>
      <c r="BPT9" s="103"/>
      <c r="BPU9" s="103"/>
      <c r="BPV9" s="103"/>
      <c r="BPW9" s="103"/>
      <c r="BPX9" s="103"/>
      <c r="BPY9" s="103"/>
      <c r="BPZ9" s="103"/>
      <c r="BQA9" s="103"/>
      <c r="BQB9" s="103"/>
      <c r="BQC9" s="103"/>
      <c r="BQD9" s="103"/>
      <c r="BQE9" s="103"/>
      <c r="BQF9" s="103"/>
      <c r="BQG9" s="103"/>
      <c r="BQH9" s="103"/>
      <c r="BQI9" s="103"/>
      <c r="BQJ9" s="103"/>
      <c r="BQK9" s="103"/>
      <c r="BQL9" s="103"/>
      <c r="BQM9" s="103"/>
      <c r="BQN9" s="103"/>
      <c r="BQO9" s="103"/>
      <c r="BQP9" s="103"/>
      <c r="BQQ9" s="103"/>
      <c r="BQR9" s="103"/>
      <c r="BQS9" s="103"/>
      <c r="BQT9" s="103"/>
      <c r="BQU9" s="103"/>
      <c r="BQV9" s="103"/>
      <c r="BQW9" s="103"/>
      <c r="BQX9" s="103"/>
      <c r="BQY9" s="103"/>
      <c r="BQZ9" s="103"/>
      <c r="BRA9" s="103"/>
      <c r="BRB9" s="103"/>
      <c r="BRC9" s="103"/>
      <c r="BRD9" s="103"/>
      <c r="BRE9" s="103"/>
      <c r="BRF9" s="103"/>
      <c r="BRG9" s="103"/>
      <c r="BRH9" s="103"/>
      <c r="BRI9" s="103"/>
      <c r="BRJ9" s="103"/>
      <c r="BRK9" s="103"/>
      <c r="BRL9" s="103"/>
      <c r="BRM9" s="103"/>
      <c r="BRN9" s="103"/>
      <c r="BRO9" s="103"/>
      <c r="BRP9" s="103"/>
      <c r="BRQ9" s="103"/>
      <c r="BRR9" s="103"/>
      <c r="BRS9" s="103"/>
      <c r="BRT9" s="103"/>
      <c r="BRU9" s="103"/>
      <c r="BRV9" s="103"/>
      <c r="BRW9" s="103"/>
      <c r="BRX9" s="103"/>
      <c r="BRY9" s="103"/>
      <c r="BRZ9" s="103"/>
      <c r="BSA9" s="103"/>
      <c r="BSB9" s="103"/>
      <c r="BSC9" s="103"/>
      <c r="BSD9" s="103"/>
      <c r="BSE9" s="103"/>
      <c r="BSF9" s="103"/>
      <c r="BSG9" s="103"/>
      <c r="BSH9" s="103"/>
      <c r="BSI9" s="103"/>
      <c r="BSJ9" s="103"/>
      <c r="BSK9" s="103"/>
      <c r="BSL9" s="103"/>
      <c r="BSM9" s="103"/>
      <c r="BSN9" s="103"/>
      <c r="BSO9" s="103"/>
      <c r="BSP9" s="103"/>
      <c r="BSQ9" s="103"/>
      <c r="BSR9" s="103"/>
      <c r="BSS9" s="103"/>
      <c r="BST9" s="103"/>
      <c r="BSU9" s="103"/>
      <c r="BSV9" s="103"/>
      <c r="BSW9" s="103"/>
      <c r="BSX9" s="103"/>
      <c r="BSY9" s="103"/>
      <c r="BSZ9" s="103"/>
      <c r="BTA9" s="103"/>
      <c r="BTB9" s="103"/>
      <c r="BTC9" s="103"/>
      <c r="BTD9" s="103"/>
      <c r="BTE9" s="103"/>
      <c r="BTF9" s="103"/>
      <c r="BTG9" s="103"/>
      <c r="BTH9" s="103"/>
      <c r="BTI9" s="103"/>
      <c r="BTJ9" s="103"/>
      <c r="BTK9" s="103"/>
      <c r="BTL9" s="103"/>
      <c r="BTM9" s="103"/>
      <c r="BTN9" s="103"/>
      <c r="BTO9" s="103"/>
      <c r="BTP9" s="103"/>
      <c r="BTQ9" s="103"/>
      <c r="BTR9" s="103"/>
      <c r="BTS9" s="103"/>
      <c r="BTT9" s="103"/>
      <c r="BTU9" s="103"/>
      <c r="BTV9" s="103"/>
      <c r="BTW9" s="103"/>
      <c r="BTX9" s="103"/>
      <c r="BTY9" s="103"/>
      <c r="BTZ9" s="103"/>
      <c r="BUA9" s="103"/>
      <c r="BUB9" s="103"/>
      <c r="BUC9" s="103"/>
      <c r="BUD9" s="103"/>
      <c r="BUE9" s="103"/>
      <c r="BUF9" s="103"/>
      <c r="BUG9" s="103"/>
      <c r="BUH9" s="103"/>
      <c r="BUI9" s="103"/>
      <c r="BUJ9" s="103"/>
      <c r="BUK9" s="103"/>
      <c r="BUL9" s="103"/>
      <c r="BUM9" s="103"/>
      <c r="BUN9" s="103"/>
      <c r="BUO9" s="103"/>
      <c r="BUP9" s="103"/>
      <c r="BUQ9" s="103"/>
      <c r="BUR9" s="103"/>
      <c r="BUS9" s="103"/>
      <c r="BUT9" s="103"/>
      <c r="BUU9" s="103"/>
      <c r="BUV9" s="103"/>
      <c r="BUW9" s="103"/>
      <c r="BUX9" s="103"/>
      <c r="BUY9" s="103"/>
      <c r="BUZ9" s="103"/>
      <c r="BVA9" s="103"/>
      <c r="BVB9" s="103"/>
      <c r="BVC9" s="103"/>
      <c r="BVD9" s="103"/>
      <c r="BVE9" s="103"/>
      <c r="BVF9" s="103"/>
      <c r="BVG9" s="103"/>
      <c r="BVH9" s="103"/>
      <c r="BVI9" s="103"/>
      <c r="BVJ9" s="103"/>
      <c r="BVK9" s="103"/>
      <c r="BVL9" s="103"/>
      <c r="BVM9" s="103"/>
      <c r="BVN9" s="103"/>
      <c r="BVO9" s="103"/>
      <c r="BVP9" s="103"/>
      <c r="BVQ9" s="103"/>
      <c r="BVR9" s="103"/>
      <c r="BVS9" s="103"/>
      <c r="BVT9" s="103"/>
      <c r="BVU9" s="103"/>
      <c r="BVV9" s="103"/>
      <c r="BVW9" s="103"/>
      <c r="BVX9" s="103"/>
      <c r="BVY9" s="103"/>
      <c r="BVZ9" s="103"/>
      <c r="BWA9" s="103"/>
      <c r="BWB9" s="103"/>
      <c r="BWC9" s="103"/>
      <c r="BWD9" s="103"/>
      <c r="BWE9" s="103"/>
      <c r="BWF9" s="103"/>
      <c r="BWG9" s="103"/>
      <c r="BWH9" s="103"/>
      <c r="BWI9" s="103"/>
      <c r="BWJ9" s="103"/>
      <c r="BWK9" s="103"/>
      <c r="BWL9" s="103"/>
      <c r="BWM9" s="103"/>
      <c r="BWN9" s="103"/>
      <c r="BWO9" s="103"/>
      <c r="BWP9" s="103"/>
      <c r="BWQ9" s="103"/>
      <c r="BWR9" s="103"/>
      <c r="BWS9" s="103"/>
      <c r="BWT9" s="103"/>
      <c r="BWU9" s="103"/>
      <c r="BWV9" s="103"/>
      <c r="BWW9" s="103"/>
      <c r="BWX9" s="103"/>
      <c r="BWY9" s="103"/>
      <c r="BWZ9" s="103"/>
      <c r="BXA9" s="103"/>
      <c r="BXB9" s="103"/>
      <c r="BXC9" s="103"/>
      <c r="BXD9" s="103"/>
      <c r="BXE9" s="103"/>
      <c r="BXF9" s="103"/>
      <c r="BXG9" s="103"/>
      <c r="BXH9" s="103"/>
      <c r="BXI9" s="103"/>
      <c r="BXJ9" s="103"/>
      <c r="BXK9" s="103"/>
      <c r="BXL9" s="103"/>
      <c r="BXM9" s="103"/>
      <c r="BXN9" s="103"/>
      <c r="BXO9" s="103"/>
      <c r="BXP9" s="103"/>
      <c r="BXQ9" s="103"/>
      <c r="BXR9" s="103"/>
      <c r="BXS9" s="103"/>
      <c r="BXT9" s="103"/>
      <c r="BXU9" s="103"/>
      <c r="BXV9" s="103"/>
      <c r="BXW9" s="103"/>
      <c r="BXX9" s="103"/>
      <c r="BXY9" s="103"/>
      <c r="BXZ9" s="103"/>
      <c r="BYA9" s="103"/>
      <c r="BYB9" s="103"/>
      <c r="BYC9" s="103"/>
      <c r="BYD9" s="103"/>
      <c r="BYE9" s="103"/>
      <c r="BYF9" s="103"/>
      <c r="BYG9" s="103"/>
      <c r="BYH9" s="103"/>
      <c r="BYI9" s="103"/>
      <c r="BYJ9" s="103"/>
      <c r="BYK9" s="103"/>
      <c r="BYL9" s="103"/>
      <c r="BYM9" s="103"/>
      <c r="BYN9" s="103"/>
      <c r="BYO9" s="103"/>
      <c r="BYP9" s="103"/>
      <c r="BYQ9" s="103"/>
      <c r="BYR9" s="103"/>
      <c r="BYS9" s="103"/>
      <c r="BYT9" s="103"/>
      <c r="BYU9" s="103"/>
      <c r="BYV9" s="103"/>
      <c r="BYW9" s="103"/>
      <c r="BYX9" s="103"/>
      <c r="BYY9" s="103"/>
      <c r="BYZ9" s="103"/>
      <c r="BZA9" s="103"/>
      <c r="BZB9" s="103"/>
      <c r="BZC9" s="103"/>
      <c r="BZD9" s="103"/>
      <c r="BZE9" s="103"/>
      <c r="BZF9" s="103"/>
      <c r="BZG9" s="103"/>
      <c r="BZH9" s="103"/>
      <c r="BZI9" s="103"/>
      <c r="BZJ9" s="103"/>
      <c r="BZK9" s="103"/>
      <c r="BZL9" s="103"/>
      <c r="BZM9" s="103"/>
      <c r="BZN9" s="103"/>
      <c r="BZO9" s="103"/>
      <c r="BZP9" s="103"/>
      <c r="BZQ9" s="103"/>
      <c r="BZR9" s="103"/>
      <c r="BZS9" s="103"/>
      <c r="BZT9" s="103"/>
      <c r="BZU9" s="103"/>
      <c r="BZV9" s="103"/>
      <c r="BZW9" s="103"/>
      <c r="BZX9" s="103"/>
      <c r="BZY9" s="103"/>
      <c r="BZZ9" s="103"/>
      <c r="CAA9" s="103"/>
      <c r="CAB9" s="103"/>
      <c r="CAC9" s="103"/>
      <c r="CAD9" s="103"/>
      <c r="CAE9" s="103"/>
      <c r="CAF9" s="103"/>
      <c r="CAG9" s="103"/>
      <c r="CAH9" s="103"/>
      <c r="CAI9" s="103"/>
      <c r="CAJ9" s="103"/>
      <c r="CAK9" s="103"/>
      <c r="CAL9" s="103"/>
      <c r="CAM9" s="103"/>
      <c r="CAN9" s="103"/>
      <c r="CAO9" s="103"/>
      <c r="CAP9" s="103"/>
      <c r="CAQ9" s="103"/>
      <c r="CAR9" s="103"/>
      <c r="CAS9" s="103"/>
      <c r="CAT9" s="103"/>
      <c r="CAU9" s="103"/>
      <c r="CAV9" s="103"/>
      <c r="CAW9" s="103"/>
      <c r="CAX9" s="103"/>
      <c r="CAY9" s="103"/>
      <c r="CAZ9" s="103"/>
      <c r="CBA9" s="103"/>
      <c r="CBB9" s="103"/>
      <c r="CBC9" s="103"/>
      <c r="CBD9" s="103"/>
      <c r="CBE9" s="103"/>
      <c r="CBF9" s="103"/>
      <c r="CBG9" s="103"/>
      <c r="CBH9" s="103"/>
      <c r="CBI9" s="103"/>
      <c r="CBJ9" s="103"/>
      <c r="CBK9" s="103"/>
      <c r="CBL9" s="103"/>
      <c r="CBM9" s="103"/>
      <c r="CBN9" s="103"/>
      <c r="CBO9" s="103"/>
      <c r="CBP9" s="103"/>
      <c r="CBQ9" s="103"/>
      <c r="CBR9" s="103"/>
      <c r="CBS9" s="103"/>
      <c r="CBT9" s="103"/>
      <c r="CBU9" s="103"/>
      <c r="CBV9" s="103"/>
      <c r="CBW9" s="103"/>
      <c r="CBX9" s="103"/>
      <c r="CBY9" s="103"/>
      <c r="CBZ9" s="103"/>
      <c r="CCA9" s="103"/>
      <c r="CCB9" s="103"/>
      <c r="CCC9" s="103"/>
      <c r="CCD9" s="103"/>
      <c r="CCE9" s="103"/>
      <c r="CCF9" s="103"/>
      <c r="CCG9" s="103"/>
      <c r="CCH9" s="103"/>
      <c r="CCI9" s="103"/>
      <c r="CCJ9" s="103"/>
      <c r="CCK9" s="103"/>
      <c r="CCL9" s="103"/>
      <c r="CCM9" s="103"/>
      <c r="CCN9" s="103"/>
      <c r="CCO9" s="103"/>
      <c r="CCP9" s="103"/>
      <c r="CCQ9" s="103"/>
      <c r="CCR9" s="103"/>
      <c r="CCS9" s="103"/>
      <c r="CCT9" s="103"/>
      <c r="CCU9" s="103"/>
      <c r="CCV9" s="103"/>
      <c r="CCW9" s="103"/>
      <c r="CCX9" s="103"/>
      <c r="CCY9" s="103"/>
      <c r="CCZ9" s="103"/>
      <c r="CDA9" s="103"/>
      <c r="CDB9" s="103"/>
      <c r="CDC9" s="103"/>
      <c r="CDD9" s="103"/>
      <c r="CDE9" s="103"/>
      <c r="CDF9" s="103"/>
      <c r="CDG9" s="103"/>
      <c r="CDH9" s="103"/>
      <c r="CDI9" s="103"/>
      <c r="CDJ9" s="103"/>
      <c r="CDK9" s="103"/>
      <c r="CDL9" s="103"/>
      <c r="CDM9" s="103"/>
      <c r="CDN9" s="103"/>
      <c r="CDO9" s="103"/>
      <c r="CDP9" s="103"/>
      <c r="CDQ9" s="103"/>
      <c r="CDR9" s="103"/>
      <c r="CDS9" s="103"/>
      <c r="CDT9" s="103"/>
      <c r="CDU9" s="103"/>
      <c r="CDV9" s="103"/>
      <c r="CDW9" s="103"/>
      <c r="CDX9" s="103"/>
      <c r="CDY9" s="103"/>
      <c r="CDZ9" s="103"/>
      <c r="CEA9" s="103"/>
      <c r="CEB9" s="103"/>
      <c r="CEC9" s="103"/>
      <c r="CED9" s="103"/>
      <c r="CEE9" s="103"/>
      <c r="CEF9" s="103"/>
      <c r="CEG9" s="103"/>
      <c r="CEH9" s="103"/>
      <c r="CEI9" s="103"/>
      <c r="CEJ9" s="103"/>
      <c r="CEK9" s="103"/>
      <c r="CEL9" s="103"/>
      <c r="CEM9" s="103"/>
      <c r="CEN9" s="103"/>
      <c r="CEO9" s="103"/>
      <c r="CEP9" s="103"/>
      <c r="CEQ9" s="103"/>
      <c r="CER9" s="103"/>
      <c r="CES9" s="103"/>
      <c r="CET9" s="103"/>
      <c r="CEU9" s="103"/>
      <c r="CEV9" s="103"/>
      <c r="CEW9" s="103"/>
      <c r="CEX9" s="103"/>
      <c r="CEY9" s="103"/>
      <c r="CEZ9" s="103"/>
      <c r="CFA9" s="103"/>
      <c r="CFB9" s="103"/>
      <c r="CFC9" s="103"/>
      <c r="CFD9" s="103"/>
      <c r="CFE9" s="103"/>
      <c r="CFF9" s="103"/>
      <c r="CFG9" s="103"/>
      <c r="CFH9" s="103"/>
      <c r="CFI9" s="103"/>
      <c r="CFJ9" s="103"/>
      <c r="CFK9" s="103"/>
      <c r="CFL9" s="103"/>
      <c r="CFM9" s="103"/>
      <c r="CFN9" s="103"/>
      <c r="CFO9" s="103"/>
      <c r="CFP9" s="103"/>
      <c r="CFQ9" s="103"/>
      <c r="CFR9" s="103"/>
      <c r="CFS9" s="103"/>
      <c r="CFT9" s="103"/>
      <c r="CFU9" s="103"/>
      <c r="CFV9" s="103"/>
      <c r="CFW9" s="103"/>
      <c r="CFX9" s="103"/>
      <c r="CFY9" s="103"/>
      <c r="CFZ9" s="103"/>
      <c r="CGA9" s="103"/>
      <c r="CGB9" s="103"/>
      <c r="CGC9" s="103"/>
      <c r="CGD9" s="103"/>
      <c r="CGE9" s="103"/>
      <c r="CGF9" s="103"/>
      <c r="CGG9" s="103"/>
      <c r="CGH9" s="103"/>
      <c r="CGI9" s="103"/>
      <c r="CGJ9" s="103"/>
      <c r="CGK9" s="103"/>
      <c r="CGL9" s="103"/>
      <c r="CGM9" s="103"/>
      <c r="CGN9" s="103"/>
      <c r="CGO9" s="103"/>
      <c r="CGP9" s="103"/>
      <c r="CGQ9" s="103"/>
      <c r="CGR9" s="103"/>
      <c r="CGS9" s="103"/>
      <c r="CGT9" s="103"/>
      <c r="CGU9" s="103"/>
      <c r="CGV9" s="103"/>
      <c r="CGW9" s="103"/>
      <c r="CGX9" s="103"/>
      <c r="CGY9" s="103"/>
      <c r="CGZ9" s="103"/>
      <c r="CHA9" s="103"/>
      <c r="CHB9" s="103"/>
      <c r="CHC9" s="103"/>
      <c r="CHD9" s="103"/>
      <c r="CHE9" s="103"/>
      <c r="CHF9" s="103"/>
      <c r="CHG9" s="103"/>
      <c r="CHH9" s="103"/>
      <c r="CHI9" s="103"/>
      <c r="CHJ9" s="103"/>
      <c r="CHK9" s="103"/>
      <c r="CHL9" s="103"/>
      <c r="CHM9" s="103"/>
      <c r="CHN9" s="103"/>
      <c r="CHO9" s="103"/>
      <c r="CHP9" s="103"/>
      <c r="CHQ9" s="103"/>
      <c r="CHR9" s="103"/>
      <c r="CHS9" s="103"/>
      <c r="CHT9" s="103"/>
      <c r="CHU9" s="103"/>
      <c r="CHV9" s="103"/>
      <c r="CHW9" s="103"/>
      <c r="CHX9" s="103"/>
      <c r="CHY9" s="103"/>
      <c r="CHZ9" s="103"/>
      <c r="CIA9" s="103"/>
      <c r="CIB9" s="103"/>
      <c r="CIC9" s="103"/>
      <c r="CID9" s="103"/>
      <c r="CIE9" s="103"/>
      <c r="CIF9" s="103"/>
      <c r="CIG9" s="103"/>
      <c r="CIH9" s="103"/>
      <c r="CII9" s="103"/>
      <c r="CIJ9" s="103"/>
      <c r="CIK9" s="103"/>
      <c r="CIL9" s="103"/>
      <c r="CIM9" s="103"/>
      <c r="CIN9" s="103"/>
      <c r="CIO9" s="103"/>
      <c r="CIP9" s="103"/>
      <c r="CIQ9" s="103"/>
      <c r="CIR9" s="103"/>
      <c r="CIS9" s="103"/>
      <c r="CIT9" s="103"/>
      <c r="CIU9" s="103"/>
      <c r="CIV9" s="103"/>
      <c r="CIW9" s="103"/>
      <c r="CIX9" s="103"/>
      <c r="CIY9" s="103"/>
      <c r="CIZ9" s="103"/>
      <c r="CJA9" s="103"/>
      <c r="CJB9" s="103"/>
      <c r="CJC9" s="103"/>
      <c r="CJD9" s="103"/>
      <c r="CJE9" s="103"/>
      <c r="CJF9" s="103"/>
      <c r="CJG9" s="103"/>
      <c r="CJH9" s="103"/>
      <c r="CJI9" s="103"/>
      <c r="CJJ9" s="103"/>
      <c r="CJK9" s="103"/>
      <c r="CJL9" s="103"/>
      <c r="CJM9" s="103"/>
      <c r="CJN9" s="103"/>
      <c r="CJO9" s="103"/>
      <c r="CJP9" s="103"/>
      <c r="CJQ9" s="103"/>
      <c r="CJR9" s="103"/>
      <c r="CJS9" s="103"/>
      <c r="CJT9" s="103"/>
      <c r="CJU9" s="103"/>
      <c r="CJV9" s="103"/>
      <c r="CJW9" s="103"/>
      <c r="CJX9" s="103"/>
      <c r="CJY9" s="103"/>
      <c r="CJZ9" s="103"/>
      <c r="CKA9" s="103"/>
      <c r="CKB9" s="103"/>
      <c r="CKC9" s="103"/>
      <c r="CKD9" s="103"/>
      <c r="CKE9" s="103"/>
      <c r="CKF9" s="103"/>
      <c r="CKG9" s="103"/>
      <c r="CKH9" s="103"/>
      <c r="CKI9" s="103"/>
      <c r="CKJ9" s="103"/>
      <c r="CKK9" s="103"/>
      <c r="CKL9" s="103"/>
      <c r="CKM9" s="103"/>
      <c r="CKN9" s="103"/>
      <c r="CKO9" s="103"/>
      <c r="CKP9" s="103"/>
      <c r="CKQ9" s="103"/>
      <c r="CKR9" s="103"/>
      <c r="CKS9" s="103"/>
      <c r="CKT9" s="103"/>
      <c r="CKU9" s="103"/>
      <c r="CKV9" s="103"/>
      <c r="CKW9" s="103"/>
      <c r="CKX9" s="103"/>
      <c r="CKY9" s="103"/>
      <c r="CKZ9" s="103"/>
      <c r="CLA9" s="103"/>
      <c r="CLB9" s="103"/>
      <c r="CLC9" s="103"/>
      <c r="CLD9" s="103"/>
      <c r="CLE9" s="103"/>
      <c r="CLF9" s="103"/>
      <c r="CLG9" s="103"/>
      <c r="CLH9" s="103"/>
      <c r="CLI9" s="103"/>
      <c r="CLJ9" s="103"/>
      <c r="CLK9" s="103"/>
      <c r="CLL9" s="103"/>
      <c r="CLM9" s="103"/>
      <c r="CLN9" s="103"/>
      <c r="CLO9" s="103"/>
      <c r="CLP9" s="103"/>
      <c r="CLQ9" s="103"/>
      <c r="CLR9" s="103"/>
      <c r="CLS9" s="103"/>
      <c r="CLT9" s="103"/>
      <c r="CLU9" s="103"/>
      <c r="CLV9" s="103"/>
      <c r="CLW9" s="103"/>
      <c r="CLX9" s="103"/>
      <c r="CLY9" s="103"/>
      <c r="CLZ9" s="103"/>
      <c r="CMA9" s="103"/>
      <c r="CMB9" s="103"/>
      <c r="CMC9" s="103"/>
      <c r="CMD9" s="103"/>
      <c r="CME9" s="103"/>
      <c r="CMF9" s="103"/>
      <c r="CMG9" s="103"/>
      <c r="CMH9" s="103"/>
      <c r="CMI9" s="103"/>
      <c r="CMJ9" s="103"/>
      <c r="CMK9" s="103"/>
      <c r="CML9" s="103"/>
      <c r="CMM9" s="103"/>
      <c r="CMN9" s="103"/>
      <c r="CMO9" s="103"/>
      <c r="CMP9" s="103"/>
      <c r="CMQ9" s="103"/>
      <c r="CMR9" s="103"/>
      <c r="CMS9" s="103"/>
      <c r="CMT9" s="103"/>
      <c r="CMU9" s="103"/>
      <c r="CMV9" s="103"/>
      <c r="CMW9" s="103"/>
      <c r="CMX9" s="103"/>
      <c r="CMY9" s="103"/>
      <c r="CMZ9" s="103"/>
      <c r="CNA9" s="103"/>
      <c r="CNB9" s="103"/>
      <c r="CNC9" s="103"/>
      <c r="CND9" s="103"/>
      <c r="CNE9" s="103"/>
      <c r="CNF9" s="103"/>
      <c r="CNG9" s="103"/>
      <c r="CNH9" s="103"/>
      <c r="CNI9" s="103"/>
      <c r="CNJ9" s="103"/>
      <c r="CNK9" s="103"/>
      <c r="CNL9" s="103"/>
      <c r="CNM9" s="103"/>
      <c r="CNN9" s="103"/>
      <c r="CNO9" s="103"/>
      <c r="CNP9" s="103"/>
      <c r="CNQ9" s="103"/>
      <c r="CNR9" s="103"/>
      <c r="CNS9" s="103"/>
      <c r="CNT9" s="103"/>
      <c r="CNU9" s="103"/>
      <c r="CNV9" s="103"/>
      <c r="CNW9" s="103"/>
      <c r="CNX9" s="103"/>
      <c r="CNY9" s="103"/>
      <c r="CNZ9" s="103"/>
      <c r="COA9" s="103"/>
      <c r="COB9" s="103"/>
      <c r="COC9" s="103"/>
      <c r="COD9" s="103"/>
      <c r="COE9" s="103"/>
      <c r="COF9" s="103"/>
      <c r="COG9" s="103"/>
      <c r="COH9" s="103"/>
      <c r="COI9" s="103"/>
      <c r="COJ9" s="103"/>
      <c r="COK9" s="103"/>
      <c r="COL9" s="103"/>
      <c r="COM9" s="103"/>
      <c r="CON9" s="103"/>
      <c r="COO9" s="103"/>
      <c r="COP9" s="103"/>
      <c r="COQ9" s="103"/>
      <c r="COR9" s="103"/>
      <c r="COS9" s="103"/>
      <c r="COT9" s="103"/>
      <c r="COU9" s="103"/>
      <c r="COV9" s="103"/>
      <c r="COW9" s="103"/>
      <c r="COX9" s="103"/>
      <c r="COY9" s="103"/>
      <c r="COZ9" s="103"/>
      <c r="CPA9" s="103"/>
      <c r="CPB9" s="103"/>
      <c r="CPC9" s="103"/>
      <c r="CPD9" s="103"/>
      <c r="CPE9" s="103"/>
      <c r="CPF9" s="103"/>
      <c r="CPG9" s="103"/>
      <c r="CPH9" s="103"/>
      <c r="CPI9" s="103"/>
      <c r="CPJ9" s="103"/>
      <c r="CPK9" s="103"/>
      <c r="CPL9" s="103"/>
      <c r="CPM9" s="103"/>
      <c r="CPN9" s="103"/>
      <c r="CPO9" s="103"/>
      <c r="CPP9" s="103"/>
      <c r="CPQ9" s="103"/>
      <c r="CPR9" s="103"/>
      <c r="CPS9" s="103"/>
      <c r="CPT9" s="103"/>
      <c r="CPU9" s="103"/>
      <c r="CPV9" s="103"/>
      <c r="CPW9" s="103"/>
      <c r="CPX9" s="103"/>
      <c r="CPY9" s="103"/>
      <c r="CPZ9" s="103"/>
      <c r="CQA9" s="103"/>
      <c r="CQB9" s="103"/>
      <c r="CQC9" s="103"/>
      <c r="CQD9" s="103"/>
      <c r="CQE9" s="103"/>
      <c r="CQF9" s="103"/>
      <c r="CQG9" s="103"/>
      <c r="CQH9" s="103"/>
      <c r="CQI9" s="103"/>
      <c r="CQJ9" s="103"/>
      <c r="CQK9" s="103"/>
      <c r="CQL9" s="103"/>
      <c r="CQM9" s="103"/>
      <c r="CQN9" s="103"/>
      <c r="CQO9" s="103"/>
      <c r="CQP9" s="103"/>
      <c r="CQQ9" s="103"/>
      <c r="CQR9" s="103"/>
      <c r="CQS9" s="103"/>
      <c r="CQT9" s="103"/>
      <c r="CQU9" s="103"/>
      <c r="CQV9" s="103"/>
      <c r="CQW9" s="103"/>
      <c r="CQX9" s="103"/>
      <c r="CQY9" s="103"/>
      <c r="CQZ9" s="103"/>
      <c r="CRA9" s="103"/>
      <c r="CRB9" s="103"/>
      <c r="CRC9" s="103"/>
      <c r="CRD9" s="103"/>
      <c r="CRE9" s="103"/>
      <c r="CRF9" s="103"/>
      <c r="CRG9" s="103"/>
      <c r="CRH9" s="103"/>
      <c r="CRI9" s="103"/>
      <c r="CRJ9" s="103"/>
      <c r="CRK9" s="103"/>
      <c r="CRL9" s="103"/>
      <c r="CRM9" s="103"/>
      <c r="CRN9" s="103"/>
      <c r="CRO9" s="103"/>
      <c r="CRP9" s="103"/>
      <c r="CRQ9" s="103"/>
      <c r="CRR9" s="103"/>
      <c r="CRS9" s="103"/>
      <c r="CRT9" s="103"/>
      <c r="CRU9" s="103"/>
      <c r="CRV9" s="103"/>
      <c r="CRW9" s="103"/>
      <c r="CRX9" s="103"/>
      <c r="CRY9" s="103"/>
      <c r="CRZ9" s="103"/>
      <c r="CSA9" s="103"/>
      <c r="CSB9" s="103"/>
      <c r="CSC9" s="103"/>
      <c r="CSD9" s="103"/>
      <c r="CSE9" s="103"/>
      <c r="CSF9" s="103"/>
      <c r="CSG9" s="103"/>
      <c r="CSH9" s="103"/>
      <c r="CSI9" s="103"/>
      <c r="CSJ9" s="103"/>
      <c r="CSK9" s="103"/>
      <c r="CSL9" s="103"/>
      <c r="CSM9" s="103"/>
      <c r="CSN9" s="103"/>
      <c r="CSO9" s="103"/>
      <c r="CSP9" s="103"/>
      <c r="CSQ9" s="103"/>
      <c r="CSR9" s="103"/>
      <c r="CSS9" s="103"/>
      <c r="CST9" s="103"/>
      <c r="CSU9" s="103"/>
      <c r="CSV9" s="103"/>
      <c r="CSW9" s="103"/>
      <c r="CSX9" s="103"/>
      <c r="CSY9" s="103"/>
      <c r="CSZ9" s="103"/>
      <c r="CTA9" s="103"/>
      <c r="CTB9" s="103"/>
      <c r="CTC9" s="103"/>
      <c r="CTD9" s="103"/>
      <c r="CTE9" s="103"/>
      <c r="CTF9" s="103"/>
      <c r="CTG9" s="103"/>
      <c r="CTH9" s="103"/>
      <c r="CTI9" s="103"/>
      <c r="CTJ9" s="103"/>
      <c r="CTK9" s="103"/>
      <c r="CTL9" s="103"/>
      <c r="CTM9" s="103"/>
      <c r="CTN9" s="103"/>
      <c r="CTO9" s="103"/>
      <c r="CTP9" s="103"/>
      <c r="CTQ9" s="103"/>
      <c r="CTR9" s="103"/>
      <c r="CTS9" s="103"/>
      <c r="CTT9" s="103"/>
      <c r="CTU9" s="103"/>
      <c r="CTV9" s="103"/>
      <c r="CTW9" s="103"/>
      <c r="CTX9" s="103"/>
      <c r="CTY9" s="103"/>
      <c r="CTZ9" s="103"/>
      <c r="CUA9" s="103"/>
      <c r="CUB9" s="103"/>
      <c r="CUC9" s="103"/>
      <c r="CUD9" s="103"/>
      <c r="CUE9" s="103"/>
      <c r="CUF9" s="103"/>
      <c r="CUG9" s="103"/>
      <c r="CUH9" s="103"/>
      <c r="CUI9" s="103"/>
      <c r="CUJ9" s="103"/>
      <c r="CUK9" s="103"/>
      <c r="CUL9" s="103"/>
      <c r="CUM9" s="103"/>
      <c r="CUN9" s="103"/>
      <c r="CUO9" s="103"/>
      <c r="CUP9" s="103"/>
      <c r="CUQ9" s="103"/>
      <c r="CUR9" s="103"/>
      <c r="CUS9" s="103"/>
      <c r="CUT9" s="103"/>
      <c r="CUU9" s="103"/>
      <c r="CUV9" s="103"/>
      <c r="CUW9" s="103"/>
      <c r="CUX9" s="103"/>
      <c r="CUY9" s="103"/>
      <c r="CUZ9" s="103"/>
      <c r="CVA9" s="103"/>
      <c r="CVB9" s="103"/>
      <c r="CVC9" s="103"/>
      <c r="CVD9" s="103"/>
      <c r="CVE9" s="103"/>
      <c r="CVF9" s="103"/>
      <c r="CVG9" s="103"/>
      <c r="CVH9" s="103"/>
      <c r="CVI9" s="103"/>
      <c r="CVJ9" s="103"/>
      <c r="CVK9" s="103"/>
      <c r="CVL9" s="103"/>
      <c r="CVM9" s="103"/>
      <c r="CVN9" s="103"/>
      <c r="CVO9" s="103"/>
      <c r="CVP9" s="103"/>
      <c r="CVQ9" s="103"/>
      <c r="CVR9" s="103"/>
      <c r="CVS9" s="103"/>
      <c r="CVT9" s="103"/>
      <c r="CVU9" s="103"/>
      <c r="CVV9" s="103"/>
      <c r="CVW9" s="103"/>
      <c r="CVX9" s="103"/>
      <c r="CVY9" s="103"/>
      <c r="CVZ9" s="103"/>
      <c r="CWA9" s="103"/>
      <c r="CWB9" s="103"/>
      <c r="CWC9" s="103"/>
      <c r="CWD9" s="103"/>
      <c r="CWE9" s="103"/>
      <c r="CWF9" s="103"/>
      <c r="CWG9" s="103"/>
      <c r="CWH9" s="103"/>
      <c r="CWI9" s="103"/>
      <c r="CWJ9" s="103"/>
      <c r="CWK9" s="103"/>
    </row>
    <row r="10" spans="1:2637" s="106" customFormat="1" ht="33.75" customHeight="1" thickBot="1" x14ac:dyDescent="0.25">
      <c r="A10" s="191" t="s">
        <v>21</v>
      </c>
      <c r="B10" s="192" t="str">
        <f>[5]лот!$B$31:$C$31</f>
        <v>Нефтесбор к19 ДНС-1 Инвентарный № 130000006106</v>
      </c>
      <c r="C10" s="204"/>
      <c r="D10" s="193"/>
      <c r="E10" s="193"/>
      <c r="F10" s="193"/>
      <c r="G10" s="193"/>
      <c r="H10" s="193"/>
      <c r="I10" s="193"/>
      <c r="J10" s="193"/>
      <c r="K10" s="193"/>
      <c r="L10" s="193"/>
      <c r="M10" s="195"/>
      <c r="N10" s="196"/>
      <c r="O10" s="196"/>
      <c r="P10" s="197"/>
      <c r="Q10" s="196"/>
      <c r="R10" s="194"/>
      <c r="S10" s="196"/>
      <c r="T10" s="193"/>
      <c r="U10" s="193"/>
      <c r="V10" s="196"/>
      <c r="W10" s="193"/>
      <c r="X10" s="193"/>
      <c r="Y10" s="193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  <c r="BQ10" s="105"/>
      <c r="BR10" s="105"/>
      <c r="BS10" s="105"/>
      <c r="BT10" s="105"/>
      <c r="BU10" s="105"/>
      <c r="BV10" s="105"/>
      <c r="BW10" s="105"/>
      <c r="BX10" s="105"/>
      <c r="BY10" s="105"/>
      <c r="BZ10" s="105"/>
      <c r="CA10" s="105"/>
      <c r="CB10" s="105"/>
      <c r="CC10" s="105"/>
      <c r="CD10" s="105"/>
      <c r="CE10" s="105"/>
      <c r="CF10" s="105"/>
      <c r="CG10" s="105"/>
      <c r="CH10" s="105"/>
      <c r="CI10" s="105"/>
      <c r="CJ10" s="105"/>
      <c r="CK10" s="105"/>
      <c r="CL10" s="105"/>
      <c r="CM10" s="105"/>
      <c r="CN10" s="105"/>
      <c r="CO10" s="105"/>
      <c r="CP10" s="105"/>
      <c r="CQ10" s="105"/>
      <c r="CR10" s="105"/>
      <c r="CS10" s="105"/>
      <c r="CT10" s="105"/>
      <c r="CU10" s="105"/>
      <c r="CV10" s="105"/>
      <c r="CW10" s="105"/>
      <c r="CX10" s="105"/>
      <c r="CY10" s="105"/>
      <c r="CZ10" s="105"/>
      <c r="DA10" s="105"/>
      <c r="DB10" s="105"/>
      <c r="DC10" s="105"/>
      <c r="DD10" s="105"/>
      <c r="DE10" s="105"/>
      <c r="DF10" s="105"/>
      <c r="DG10" s="105"/>
      <c r="DH10" s="105"/>
      <c r="DI10" s="105"/>
      <c r="DJ10" s="105"/>
      <c r="DK10" s="105"/>
      <c r="DL10" s="105"/>
      <c r="DM10" s="105"/>
      <c r="DN10" s="105"/>
      <c r="DO10" s="105"/>
      <c r="DP10" s="105"/>
      <c r="DQ10" s="105"/>
      <c r="DR10" s="105"/>
      <c r="DS10" s="105"/>
      <c r="DT10" s="105"/>
      <c r="DU10" s="105"/>
      <c r="DV10" s="105"/>
      <c r="DW10" s="105"/>
      <c r="DX10" s="105"/>
      <c r="DY10" s="105"/>
      <c r="DZ10" s="105"/>
      <c r="EA10" s="105"/>
      <c r="EB10" s="105"/>
      <c r="EC10" s="105"/>
      <c r="ED10" s="105"/>
      <c r="EE10" s="105"/>
      <c r="EF10" s="105"/>
      <c r="EG10" s="105"/>
      <c r="EH10" s="105"/>
      <c r="EI10" s="105"/>
      <c r="EJ10" s="105"/>
      <c r="EK10" s="105"/>
      <c r="EL10" s="105"/>
      <c r="EM10" s="105"/>
      <c r="EN10" s="105"/>
      <c r="EO10" s="105"/>
      <c r="EP10" s="105"/>
      <c r="EQ10" s="105"/>
      <c r="ER10" s="105"/>
      <c r="ES10" s="105"/>
      <c r="ET10" s="105"/>
      <c r="EU10" s="105"/>
      <c r="EV10" s="105"/>
      <c r="EW10" s="105"/>
      <c r="EX10" s="105"/>
      <c r="EY10" s="105"/>
      <c r="EZ10" s="105"/>
      <c r="FA10" s="105"/>
      <c r="FB10" s="105"/>
      <c r="FC10" s="105"/>
      <c r="FD10" s="105"/>
      <c r="FE10" s="105"/>
      <c r="FF10" s="105"/>
      <c r="FG10" s="105"/>
      <c r="FH10" s="105"/>
      <c r="FI10" s="105"/>
      <c r="FJ10" s="105"/>
      <c r="FK10" s="105"/>
      <c r="FL10" s="105"/>
      <c r="FM10" s="105"/>
      <c r="FN10" s="105"/>
      <c r="FO10" s="105"/>
      <c r="FP10" s="105"/>
      <c r="FQ10" s="105"/>
      <c r="FR10" s="105"/>
      <c r="FS10" s="105"/>
      <c r="FT10" s="105"/>
      <c r="FU10" s="105"/>
      <c r="FV10" s="105"/>
      <c r="FW10" s="105"/>
      <c r="FX10" s="105"/>
      <c r="FY10" s="105"/>
      <c r="FZ10" s="105"/>
      <c r="GA10" s="105"/>
      <c r="GB10" s="105"/>
      <c r="GC10" s="105"/>
      <c r="GD10" s="105"/>
      <c r="GE10" s="105"/>
      <c r="GF10" s="105"/>
      <c r="GG10" s="105"/>
      <c r="GH10" s="105"/>
      <c r="GI10" s="105"/>
      <c r="GJ10" s="105"/>
      <c r="GK10" s="105"/>
      <c r="GL10" s="105"/>
      <c r="GM10" s="105"/>
      <c r="GN10" s="105"/>
      <c r="GO10" s="105"/>
      <c r="GP10" s="105"/>
      <c r="GQ10" s="105"/>
      <c r="GR10" s="105"/>
      <c r="GS10" s="105"/>
      <c r="GT10" s="105"/>
      <c r="GU10" s="105"/>
      <c r="GV10" s="105"/>
      <c r="GW10" s="105"/>
      <c r="GX10" s="105"/>
      <c r="GY10" s="105"/>
      <c r="GZ10" s="105"/>
      <c r="HA10" s="105"/>
      <c r="HB10" s="105"/>
      <c r="HC10" s="105"/>
      <c r="HD10" s="105"/>
      <c r="HE10" s="105"/>
      <c r="HF10" s="105"/>
      <c r="HG10" s="105"/>
      <c r="HH10" s="105"/>
      <c r="HI10" s="105"/>
      <c r="HJ10" s="105"/>
      <c r="HK10" s="105"/>
      <c r="HL10" s="105"/>
      <c r="HM10" s="105"/>
      <c r="HN10" s="105"/>
      <c r="HO10" s="105"/>
      <c r="HP10" s="105"/>
      <c r="HQ10" s="105"/>
      <c r="HR10" s="105"/>
      <c r="HS10" s="105"/>
      <c r="HT10" s="105"/>
      <c r="HU10" s="105"/>
      <c r="HV10" s="105"/>
      <c r="HW10" s="105"/>
      <c r="HX10" s="105"/>
      <c r="HY10" s="105"/>
      <c r="HZ10" s="105"/>
      <c r="IA10" s="105"/>
      <c r="IB10" s="105"/>
      <c r="IC10" s="105"/>
      <c r="ID10" s="105"/>
      <c r="IE10" s="105"/>
      <c r="IF10" s="105"/>
      <c r="IG10" s="105"/>
      <c r="IH10" s="105"/>
      <c r="II10" s="105"/>
      <c r="IJ10" s="105"/>
      <c r="IK10" s="105"/>
      <c r="IL10" s="105"/>
      <c r="IM10" s="105"/>
      <c r="IN10" s="105"/>
      <c r="IO10" s="105"/>
      <c r="IP10" s="105"/>
      <c r="IQ10" s="105"/>
      <c r="IR10" s="105"/>
      <c r="IS10" s="105"/>
      <c r="IT10" s="105"/>
      <c r="IU10" s="105"/>
      <c r="IV10" s="105"/>
      <c r="IW10" s="105"/>
      <c r="IX10" s="105"/>
      <c r="IY10" s="105"/>
      <c r="IZ10" s="105"/>
      <c r="JA10" s="105"/>
      <c r="JB10" s="105"/>
      <c r="JC10" s="105"/>
      <c r="JD10" s="105"/>
      <c r="JE10" s="105"/>
      <c r="JF10" s="105"/>
      <c r="JG10" s="105"/>
      <c r="JH10" s="105"/>
      <c r="JI10" s="105"/>
      <c r="JJ10" s="105"/>
      <c r="JK10" s="105"/>
      <c r="JL10" s="105"/>
      <c r="JM10" s="105"/>
      <c r="JN10" s="105"/>
      <c r="JO10" s="105"/>
      <c r="JP10" s="105"/>
      <c r="JQ10" s="105"/>
      <c r="JR10" s="105"/>
      <c r="JS10" s="105"/>
      <c r="JT10" s="105"/>
      <c r="JU10" s="105"/>
      <c r="JV10" s="105"/>
      <c r="JW10" s="105"/>
      <c r="JX10" s="105"/>
      <c r="JY10" s="105"/>
      <c r="JZ10" s="105"/>
      <c r="KA10" s="105"/>
      <c r="KB10" s="105"/>
      <c r="KC10" s="105"/>
      <c r="KD10" s="105"/>
      <c r="KE10" s="105"/>
      <c r="KF10" s="105"/>
      <c r="KG10" s="105"/>
      <c r="KH10" s="105"/>
      <c r="KI10" s="105"/>
      <c r="KJ10" s="105"/>
      <c r="KK10" s="105"/>
      <c r="KL10" s="105"/>
      <c r="KM10" s="105"/>
      <c r="KN10" s="105"/>
      <c r="KO10" s="105"/>
      <c r="KP10" s="105"/>
      <c r="KQ10" s="105"/>
      <c r="KR10" s="105"/>
      <c r="KS10" s="105"/>
      <c r="KT10" s="105"/>
      <c r="KU10" s="105"/>
      <c r="KV10" s="105"/>
      <c r="KW10" s="105"/>
      <c r="KX10" s="105"/>
      <c r="KY10" s="105"/>
      <c r="KZ10" s="105"/>
      <c r="LA10" s="105"/>
      <c r="LB10" s="105"/>
      <c r="LC10" s="105"/>
      <c r="LD10" s="105"/>
      <c r="LE10" s="105"/>
      <c r="LF10" s="105"/>
      <c r="LG10" s="105"/>
      <c r="LH10" s="105"/>
      <c r="LI10" s="105"/>
      <c r="LJ10" s="105"/>
      <c r="LK10" s="105"/>
      <c r="LL10" s="105"/>
      <c r="LM10" s="105"/>
      <c r="LN10" s="105"/>
      <c r="LO10" s="105"/>
      <c r="LP10" s="105"/>
      <c r="LQ10" s="105"/>
      <c r="LR10" s="105"/>
      <c r="LS10" s="105"/>
      <c r="LT10" s="105"/>
      <c r="LU10" s="105"/>
      <c r="LV10" s="105"/>
      <c r="LW10" s="105"/>
      <c r="LX10" s="105"/>
      <c r="LY10" s="105"/>
      <c r="LZ10" s="105"/>
      <c r="MA10" s="105"/>
      <c r="MB10" s="105"/>
      <c r="MC10" s="105"/>
      <c r="MD10" s="105"/>
      <c r="ME10" s="105"/>
      <c r="MF10" s="105"/>
      <c r="MG10" s="105"/>
      <c r="MH10" s="105"/>
      <c r="MI10" s="105"/>
      <c r="MJ10" s="105"/>
      <c r="MK10" s="105"/>
      <c r="ML10" s="105"/>
      <c r="MM10" s="105"/>
      <c r="MN10" s="105"/>
      <c r="MO10" s="105"/>
      <c r="MP10" s="105"/>
      <c r="MQ10" s="105"/>
      <c r="MR10" s="105"/>
      <c r="MS10" s="105"/>
      <c r="MT10" s="105"/>
      <c r="MU10" s="105"/>
      <c r="MV10" s="105"/>
      <c r="MW10" s="105"/>
      <c r="MX10" s="105"/>
      <c r="MY10" s="105"/>
      <c r="MZ10" s="105"/>
      <c r="NA10" s="105"/>
      <c r="NB10" s="105"/>
      <c r="NC10" s="105"/>
      <c r="ND10" s="105"/>
      <c r="NE10" s="105"/>
      <c r="NF10" s="105"/>
      <c r="NG10" s="105"/>
      <c r="NH10" s="105"/>
      <c r="NI10" s="105"/>
      <c r="NJ10" s="105"/>
      <c r="NK10" s="105"/>
      <c r="NL10" s="105"/>
      <c r="NM10" s="105"/>
      <c r="NN10" s="105"/>
      <c r="NO10" s="105"/>
      <c r="NP10" s="105"/>
      <c r="NQ10" s="105"/>
      <c r="NR10" s="105"/>
      <c r="NS10" s="105"/>
      <c r="NT10" s="105"/>
      <c r="NU10" s="105"/>
      <c r="NV10" s="105"/>
      <c r="NW10" s="105"/>
      <c r="NX10" s="105"/>
      <c r="NY10" s="105"/>
      <c r="NZ10" s="105"/>
      <c r="OA10" s="105"/>
      <c r="OB10" s="105"/>
      <c r="OC10" s="105"/>
      <c r="OD10" s="105"/>
      <c r="OE10" s="105"/>
      <c r="OF10" s="105"/>
      <c r="OG10" s="105"/>
      <c r="OH10" s="105"/>
      <c r="OI10" s="105"/>
      <c r="OJ10" s="105"/>
      <c r="OK10" s="105"/>
      <c r="OL10" s="105"/>
      <c r="OM10" s="105"/>
      <c r="ON10" s="105"/>
      <c r="OO10" s="105"/>
      <c r="OP10" s="105"/>
      <c r="OQ10" s="105"/>
      <c r="OR10" s="105"/>
      <c r="OS10" s="105"/>
      <c r="OT10" s="105"/>
      <c r="OU10" s="105"/>
      <c r="OV10" s="105"/>
      <c r="OW10" s="105"/>
      <c r="OX10" s="105"/>
      <c r="OY10" s="105"/>
      <c r="OZ10" s="105"/>
      <c r="PA10" s="105"/>
      <c r="PB10" s="105"/>
      <c r="PC10" s="105"/>
      <c r="PD10" s="105"/>
      <c r="PE10" s="105"/>
      <c r="PF10" s="105"/>
      <c r="PG10" s="105"/>
      <c r="PH10" s="105"/>
      <c r="PI10" s="105"/>
      <c r="PJ10" s="105"/>
      <c r="PK10" s="105"/>
      <c r="PL10" s="105"/>
      <c r="PM10" s="105"/>
      <c r="PN10" s="105"/>
      <c r="PO10" s="105"/>
      <c r="PP10" s="105"/>
      <c r="PQ10" s="105"/>
      <c r="PR10" s="105"/>
      <c r="PS10" s="105"/>
      <c r="PT10" s="105"/>
      <c r="PU10" s="105"/>
      <c r="PV10" s="105"/>
      <c r="PW10" s="105"/>
      <c r="PX10" s="105"/>
      <c r="PY10" s="105"/>
      <c r="PZ10" s="105"/>
      <c r="QA10" s="105"/>
      <c r="QB10" s="105"/>
      <c r="QC10" s="105"/>
      <c r="QD10" s="105"/>
      <c r="QE10" s="105"/>
      <c r="QF10" s="105"/>
      <c r="QG10" s="105"/>
      <c r="QH10" s="105"/>
      <c r="QI10" s="105"/>
      <c r="QJ10" s="105"/>
      <c r="QK10" s="105"/>
      <c r="QL10" s="105"/>
      <c r="QM10" s="105"/>
      <c r="QN10" s="105"/>
      <c r="QO10" s="105"/>
      <c r="QP10" s="105"/>
      <c r="QQ10" s="105"/>
      <c r="QR10" s="105"/>
      <c r="QS10" s="105"/>
      <c r="QT10" s="105"/>
      <c r="QU10" s="105"/>
      <c r="QV10" s="105"/>
      <c r="QW10" s="105"/>
      <c r="QX10" s="105"/>
      <c r="QY10" s="105"/>
      <c r="QZ10" s="105"/>
      <c r="RA10" s="105"/>
      <c r="RB10" s="105"/>
      <c r="RC10" s="105"/>
      <c r="RD10" s="105"/>
      <c r="RE10" s="105"/>
      <c r="RF10" s="105"/>
      <c r="RG10" s="105"/>
      <c r="RH10" s="105"/>
      <c r="RI10" s="105"/>
      <c r="RJ10" s="105"/>
      <c r="RK10" s="105"/>
      <c r="RL10" s="105"/>
      <c r="RM10" s="105"/>
      <c r="RN10" s="105"/>
      <c r="RO10" s="105"/>
      <c r="RP10" s="105"/>
      <c r="RQ10" s="105"/>
      <c r="RR10" s="105"/>
      <c r="RS10" s="105"/>
      <c r="RT10" s="105"/>
      <c r="RU10" s="105"/>
      <c r="RV10" s="105"/>
      <c r="RW10" s="105"/>
      <c r="RX10" s="105"/>
      <c r="RY10" s="105"/>
      <c r="RZ10" s="105"/>
      <c r="SA10" s="105"/>
      <c r="SB10" s="105"/>
      <c r="SC10" s="105"/>
      <c r="SD10" s="105"/>
      <c r="SE10" s="105"/>
      <c r="SF10" s="105"/>
      <c r="SG10" s="105"/>
      <c r="SH10" s="105"/>
      <c r="SI10" s="105"/>
      <c r="SJ10" s="105"/>
      <c r="SK10" s="105"/>
      <c r="SL10" s="105"/>
      <c r="SM10" s="105"/>
      <c r="SN10" s="105"/>
      <c r="SO10" s="105"/>
      <c r="SP10" s="105"/>
      <c r="SQ10" s="105"/>
      <c r="SR10" s="105"/>
      <c r="SS10" s="105"/>
      <c r="ST10" s="105"/>
      <c r="SU10" s="105"/>
      <c r="SV10" s="105"/>
      <c r="SW10" s="105"/>
      <c r="SX10" s="105"/>
      <c r="SY10" s="105"/>
      <c r="SZ10" s="105"/>
      <c r="TA10" s="105"/>
      <c r="TB10" s="105"/>
      <c r="TC10" s="105"/>
      <c r="TD10" s="105"/>
      <c r="TE10" s="105"/>
      <c r="TF10" s="105"/>
      <c r="TG10" s="105"/>
      <c r="TH10" s="105"/>
      <c r="TI10" s="105"/>
      <c r="TJ10" s="105"/>
      <c r="TK10" s="105"/>
      <c r="TL10" s="105"/>
      <c r="TM10" s="105"/>
      <c r="TN10" s="105"/>
      <c r="TO10" s="105"/>
      <c r="TP10" s="105"/>
      <c r="TQ10" s="105"/>
      <c r="TR10" s="105"/>
      <c r="TS10" s="105"/>
      <c r="TT10" s="105"/>
      <c r="TU10" s="105"/>
      <c r="TV10" s="105"/>
      <c r="TW10" s="105"/>
      <c r="TX10" s="105"/>
      <c r="TY10" s="105"/>
      <c r="TZ10" s="105"/>
      <c r="UA10" s="105"/>
      <c r="UB10" s="105"/>
      <c r="UC10" s="105"/>
      <c r="UD10" s="105"/>
      <c r="UE10" s="105"/>
      <c r="UF10" s="105"/>
      <c r="UG10" s="105"/>
      <c r="UH10" s="105"/>
      <c r="UI10" s="105"/>
      <c r="UJ10" s="105"/>
      <c r="UK10" s="105"/>
      <c r="UL10" s="105"/>
      <c r="UM10" s="105"/>
      <c r="UN10" s="105"/>
      <c r="UO10" s="105"/>
      <c r="UP10" s="105"/>
      <c r="UQ10" s="105"/>
      <c r="UR10" s="105"/>
      <c r="US10" s="105"/>
      <c r="UT10" s="105"/>
      <c r="UU10" s="105"/>
      <c r="UV10" s="105"/>
      <c r="UW10" s="105"/>
      <c r="UX10" s="105"/>
      <c r="UY10" s="105"/>
      <c r="UZ10" s="105"/>
      <c r="VA10" s="105"/>
      <c r="VB10" s="105"/>
      <c r="VC10" s="105"/>
      <c r="VD10" s="105"/>
      <c r="VE10" s="105"/>
      <c r="VF10" s="105"/>
      <c r="VG10" s="105"/>
      <c r="VH10" s="105"/>
      <c r="VI10" s="105"/>
      <c r="VJ10" s="105"/>
      <c r="VK10" s="105"/>
      <c r="VL10" s="105"/>
      <c r="VM10" s="105"/>
      <c r="VN10" s="105"/>
      <c r="VO10" s="105"/>
      <c r="VP10" s="105"/>
      <c r="VQ10" s="105"/>
      <c r="VR10" s="105"/>
      <c r="VS10" s="105"/>
      <c r="VT10" s="105"/>
      <c r="VU10" s="105"/>
      <c r="VV10" s="105"/>
      <c r="VW10" s="105"/>
      <c r="VX10" s="105"/>
      <c r="VY10" s="105"/>
      <c r="VZ10" s="105"/>
      <c r="WA10" s="105"/>
      <c r="WB10" s="105"/>
      <c r="WC10" s="105"/>
      <c r="WD10" s="105"/>
      <c r="WE10" s="105"/>
      <c r="WF10" s="105"/>
      <c r="WG10" s="105"/>
      <c r="WH10" s="105"/>
      <c r="WI10" s="105"/>
      <c r="WJ10" s="105"/>
      <c r="WK10" s="105"/>
      <c r="WL10" s="105"/>
      <c r="WM10" s="105"/>
      <c r="WN10" s="105"/>
      <c r="WO10" s="105"/>
      <c r="WP10" s="105"/>
      <c r="WQ10" s="105"/>
      <c r="WR10" s="105"/>
      <c r="WS10" s="105"/>
      <c r="WT10" s="105"/>
      <c r="WU10" s="105"/>
      <c r="WV10" s="105"/>
      <c r="WW10" s="105"/>
      <c r="WX10" s="105"/>
      <c r="WY10" s="105"/>
      <c r="WZ10" s="105"/>
      <c r="XA10" s="105"/>
      <c r="XB10" s="105"/>
      <c r="XC10" s="105"/>
      <c r="XD10" s="105"/>
      <c r="XE10" s="105"/>
      <c r="XF10" s="105"/>
      <c r="XG10" s="105"/>
      <c r="XH10" s="105"/>
      <c r="XI10" s="105"/>
      <c r="XJ10" s="105"/>
      <c r="XK10" s="105"/>
      <c r="XL10" s="105"/>
      <c r="XM10" s="105"/>
      <c r="XN10" s="105"/>
      <c r="XO10" s="105"/>
      <c r="XP10" s="105"/>
      <c r="XQ10" s="105"/>
      <c r="XR10" s="105"/>
      <c r="XS10" s="105"/>
      <c r="XT10" s="105"/>
      <c r="XU10" s="105"/>
      <c r="XV10" s="105"/>
      <c r="XW10" s="105"/>
      <c r="XX10" s="105"/>
      <c r="XY10" s="105"/>
      <c r="XZ10" s="105"/>
      <c r="YA10" s="105"/>
      <c r="YB10" s="105"/>
      <c r="YC10" s="105"/>
      <c r="YD10" s="105"/>
      <c r="YE10" s="105"/>
      <c r="YF10" s="105"/>
      <c r="YG10" s="105"/>
      <c r="YH10" s="105"/>
      <c r="YI10" s="105"/>
      <c r="YJ10" s="105"/>
      <c r="YK10" s="105"/>
      <c r="YL10" s="105"/>
      <c r="YM10" s="105"/>
      <c r="YN10" s="105"/>
      <c r="YO10" s="105"/>
      <c r="YP10" s="105"/>
      <c r="YQ10" s="105"/>
      <c r="YR10" s="105"/>
      <c r="YS10" s="105"/>
      <c r="YT10" s="105"/>
      <c r="YU10" s="105"/>
      <c r="YV10" s="105"/>
      <c r="YW10" s="105"/>
      <c r="YX10" s="105"/>
      <c r="YY10" s="105"/>
      <c r="YZ10" s="105"/>
      <c r="ZA10" s="105"/>
      <c r="ZB10" s="105"/>
      <c r="ZC10" s="105"/>
      <c r="ZD10" s="105"/>
      <c r="ZE10" s="105"/>
      <c r="ZF10" s="105"/>
      <c r="ZG10" s="105"/>
      <c r="ZH10" s="105"/>
      <c r="ZI10" s="105"/>
      <c r="ZJ10" s="105"/>
      <c r="ZK10" s="105"/>
      <c r="ZL10" s="105"/>
      <c r="ZM10" s="105"/>
      <c r="ZN10" s="105"/>
      <c r="ZO10" s="105"/>
      <c r="ZP10" s="105"/>
      <c r="ZQ10" s="105"/>
      <c r="ZR10" s="105"/>
      <c r="ZS10" s="105"/>
      <c r="ZT10" s="105"/>
      <c r="ZU10" s="105"/>
      <c r="ZV10" s="105"/>
      <c r="ZW10" s="105"/>
      <c r="ZX10" s="105"/>
      <c r="ZY10" s="105"/>
      <c r="ZZ10" s="105"/>
      <c r="AAA10" s="105"/>
      <c r="AAB10" s="105"/>
      <c r="AAC10" s="105"/>
      <c r="AAD10" s="105"/>
      <c r="AAE10" s="105"/>
      <c r="AAF10" s="105"/>
      <c r="AAG10" s="105"/>
      <c r="AAH10" s="105"/>
      <c r="AAI10" s="105"/>
      <c r="AAJ10" s="105"/>
      <c r="AAK10" s="105"/>
      <c r="AAL10" s="105"/>
      <c r="AAM10" s="105"/>
      <c r="AAN10" s="105"/>
      <c r="AAO10" s="105"/>
      <c r="AAP10" s="105"/>
      <c r="AAQ10" s="105"/>
      <c r="AAR10" s="105"/>
      <c r="AAS10" s="105"/>
      <c r="AAT10" s="105"/>
      <c r="AAU10" s="105"/>
      <c r="AAV10" s="105"/>
      <c r="AAW10" s="105"/>
      <c r="AAX10" s="105"/>
      <c r="AAY10" s="105"/>
      <c r="AAZ10" s="105"/>
      <c r="ABA10" s="105"/>
      <c r="ABB10" s="105"/>
      <c r="ABC10" s="105"/>
      <c r="ABD10" s="105"/>
      <c r="ABE10" s="105"/>
      <c r="ABF10" s="105"/>
      <c r="ABG10" s="105"/>
      <c r="ABH10" s="105"/>
      <c r="ABI10" s="105"/>
      <c r="ABJ10" s="105"/>
      <c r="ABK10" s="105"/>
      <c r="ABL10" s="105"/>
      <c r="ABM10" s="105"/>
      <c r="ABN10" s="105"/>
      <c r="ABO10" s="105"/>
      <c r="ABP10" s="105"/>
      <c r="ABQ10" s="105"/>
      <c r="ABR10" s="105"/>
      <c r="ABS10" s="105"/>
      <c r="ABT10" s="105"/>
      <c r="ABU10" s="105"/>
      <c r="ABV10" s="105"/>
      <c r="ABW10" s="105"/>
      <c r="ABX10" s="105"/>
      <c r="ABY10" s="105"/>
      <c r="ABZ10" s="105"/>
      <c r="ACA10" s="105"/>
      <c r="ACB10" s="105"/>
      <c r="ACC10" s="105"/>
      <c r="ACD10" s="105"/>
      <c r="ACE10" s="105"/>
      <c r="ACF10" s="105"/>
      <c r="ACG10" s="105"/>
      <c r="ACH10" s="105"/>
      <c r="ACI10" s="105"/>
      <c r="ACJ10" s="105"/>
      <c r="ACK10" s="105"/>
      <c r="ACL10" s="105"/>
      <c r="ACM10" s="105"/>
      <c r="ACN10" s="105"/>
      <c r="ACO10" s="105"/>
      <c r="ACP10" s="105"/>
      <c r="ACQ10" s="105"/>
      <c r="ACR10" s="105"/>
      <c r="ACS10" s="105"/>
      <c r="ACT10" s="105"/>
      <c r="ACU10" s="105"/>
      <c r="ACV10" s="105"/>
      <c r="ACW10" s="105"/>
      <c r="ACX10" s="105"/>
      <c r="ACY10" s="105"/>
      <c r="ACZ10" s="105"/>
      <c r="ADA10" s="105"/>
      <c r="ADB10" s="105"/>
      <c r="ADC10" s="105"/>
      <c r="ADD10" s="105"/>
      <c r="ADE10" s="105"/>
      <c r="ADF10" s="105"/>
      <c r="ADG10" s="105"/>
      <c r="ADH10" s="105"/>
      <c r="ADI10" s="105"/>
      <c r="ADJ10" s="105"/>
      <c r="ADK10" s="105"/>
      <c r="ADL10" s="105"/>
      <c r="ADM10" s="105"/>
      <c r="ADN10" s="105"/>
      <c r="ADO10" s="105"/>
      <c r="ADP10" s="105"/>
      <c r="ADQ10" s="105"/>
      <c r="ADR10" s="105"/>
      <c r="ADS10" s="105"/>
      <c r="ADT10" s="105"/>
      <c r="ADU10" s="105"/>
      <c r="ADV10" s="105"/>
      <c r="ADW10" s="105"/>
      <c r="ADX10" s="105"/>
      <c r="ADY10" s="105"/>
      <c r="ADZ10" s="105"/>
      <c r="AEA10" s="105"/>
      <c r="AEB10" s="105"/>
      <c r="AEC10" s="105"/>
      <c r="AED10" s="105"/>
      <c r="AEE10" s="105"/>
      <c r="AEF10" s="105"/>
      <c r="AEG10" s="105"/>
      <c r="AEH10" s="105"/>
      <c r="AEI10" s="105"/>
      <c r="AEJ10" s="105"/>
      <c r="AEK10" s="105"/>
      <c r="AEL10" s="105"/>
      <c r="AEM10" s="105"/>
      <c r="AEN10" s="105"/>
      <c r="AEO10" s="105"/>
      <c r="AEP10" s="105"/>
      <c r="AEQ10" s="105"/>
      <c r="AER10" s="105"/>
      <c r="AES10" s="105"/>
      <c r="AET10" s="105"/>
      <c r="AEU10" s="105"/>
      <c r="AEV10" s="105"/>
      <c r="AEW10" s="105"/>
      <c r="AEX10" s="105"/>
      <c r="AEY10" s="105"/>
      <c r="AEZ10" s="105"/>
      <c r="AFA10" s="105"/>
      <c r="AFB10" s="105"/>
      <c r="AFC10" s="105"/>
      <c r="AFD10" s="105"/>
      <c r="AFE10" s="105"/>
      <c r="AFF10" s="105"/>
      <c r="AFG10" s="105"/>
      <c r="AFH10" s="105"/>
      <c r="AFI10" s="105"/>
      <c r="AFJ10" s="105"/>
      <c r="AFK10" s="105"/>
      <c r="AFL10" s="105"/>
      <c r="AFM10" s="105"/>
      <c r="AFN10" s="105"/>
      <c r="AFO10" s="105"/>
      <c r="AFP10" s="105"/>
      <c r="AFQ10" s="105"/>
      <c r="AFR10" s="105"/>
      <c r="AFS10" s="105"/>
      <c r="AFT10" s="105"/>
      <c r="AFU10" s="105"/>
      <c r="AFV10" s="105"/>
      <c r="AFW10" s="105"/>
      <c r="AFX10" s="105"/>
      <c r="AFY10" s="105"/>
      <c r="AFZ10" s="105"/>
      <c r="AGA10" s="105"/>
      <c r="AGB10" s="105"/>
      <c r="AGC10" s="105"/>
      <c r="AGD10" s="105"/>
      <c r="AGE10" s="105"/>
      <c r="AGF10" s="105"/>
      <c r="AGG10" s="105"/>
      <c r="AGH10" s="105"/>
      <c r="AGI10" s="105"/>
      <c r="AGJ10" s="105"/>
      <c r="AGK10" s="105"/>
      <c r="AGL10" s="105"/>
      <c r="AGM10" s="105"/>
      <c r="AGN10" s="105"/>
      <c r="AGO10" s="105"/>
      <c r="AGP10" s="105"/>
      <c r="AGQ10" s="105"/>
      <c r="AGR10" s="105"/>
      <c r="AGS10" s="105"/>
      <c r="AGT10" s="105"/>
      <c r="AGU10" s="105"/>
      <c r="AGV10" s="105"/>
      <c r="AGW10" s="105"/>
      <c r="AGX10" s="105"/>
      <c r="AGY10" s="105"/>
      <c r="AGZ10" s="105"/>
      <c r="AHA10" s="105"/>
      <c r="AHB10" s="105"/>
      <c r="AHC10" s="105"/>
      <c r="AHD10" s="105"/>
      <c r="AHE10" s="105"/>
      <c r="AHF10" s="105"/>
      <c r="AHG10" s="105"/>
      <c r="AHH10" s="105"/>
      <c r="AHI10" s="105"/>
      <c r="AHJ10" s="105"/>
      <c r="AHK10" s="105"/>
      <c r="AHL10" s="105"/>
      <c r="AHM10" s="105"/>
      <c r="AHN10" s="105"/>
      <c r="AHO10" s="105"/>
      <c r="AHP10" s="105"/>
      <c r="AHQ10" s="105"/>
      <c r="AHR10" s="105"/>
      <c r="AHS10" s="105"/>
      <c r="AHT10" s="105"/>
      <c r="AHU10" s="105"/>
      <c r="AHV10" s="105"/>
      <c r="AHW10" s="105"/>
      <c r="AHX10" s="105"/>
      <c r="AHY10" s="105"/>
      <c r="AHZ10" s="105"/>
      <c r="AIA10" s="105"/>
      <c r="AIB10" s="105"/>
      <c r="AIC10" s="105"/>
      <c r="AID10" s="105"/>
      <c r="AIE10" s="105"/>
      <c r="AIF10" s="105"/>
      <c r="AIG10" s="105"/>
      <c r="AIH10" s="105"/>
      <c r="AII10" s="105"/>
      <c r="AIJ10" s="105"/>
      <c r="AIK10" s="105"/>
      <c r="AIL10" s="105"/>
      <c r="AIM10" s="105"/>
      <c r="AIN10" s="105"/>
      <c r="AIO10" s="105"/>
      <c r="AIP10" s="105"/>
      <c r="AIQ10" s="105"/>
      <c r="AIR10" s="105"/>
      <c r="AIS10" s="105"/>
      <c r="AIT10" s="105"/>
      <c r="AIU10" s="105"/>
      <c r="AIV10" s="105"/>
      <c r="AIW10" s="105"/>
      <c r="AIX10" s="105"/>
      <c r="AIY10" s="105"/>
      <c r="AIZ10" s="105"/>
      <c r="AJA10" s="105"/>
      <c r="AJB10" s="105"/>
      <c r="AJC10" s="105"/>
      <c r="AJD10" s="105"/>
      <c r="AJE10" s="105"/>
      <c r="AJF10" s="105"/>
      <c r="AJG10" s="105"/>
      <c r="AJH10" s="105"/>
      <c r="AJI10" s="105"/>
      <c r="AJJ10" s="105"/>
      <c r="AJK10" s="105"/>
      <c r="AJL10" s="105"/>
      <c r="AJM10" s="105"/>
      <c r="AJN10" s="105"/>
      <c r="AJO10" s="105"/>
      <c r="AJP10" s="105"/>
      <c r="AJQ10" s="105"/>
      <c r="AJR10" s="105"/>
      <c r="AJS10" s="105"/>
      <c r="AJT10" s="105"/>
      <c r="AJU10" s="105"/>
      <c r="AJV10" s="105"/>
      <c r="AJW10" s="105"/>
      <c r="AJX10" s="105"/>
      <c r="AJY10" s="105"/>
      <c r="AJZ10" s="105"/>
      <c r="AKA10" s="105"/>
      <c r="AKB10" s="105"/>
      <c r="AKC10" s="105"/>
      <c r="AKD10" s="105"/>
      <c r="AKE10" s="105"/>
      <c r="AKF10" s="105"/>
      <c r="AKG10" s="105"/>
      <c r="AKH10" s="105"/>
      <c r="AKI10" s="105"/>
      <c r="AKJ10" s="105"/>
      <c r="AKK10" s="105"/>
      <c r="AKL10" s="105"/>
      <c r="AKM10" s="105"/>
      <c r="AKN10" s="105"/>
      <c r="AKO10" s="105"/>
      <c r="AKP10" s="105"/>
      <c r="AKQ10" s="105"/>
      <c r="AKR10" s="105"/>
      <c r="AKS10" s="105"/>
      <c r="AKT10" s="105"/>
      <c r="AKU10" s="105"/>
      <c r="AKV10" s="105"/>
      <c r="AKW10" s="105"/>
      <c r="AKX10" s="105"/>
      <c r="AKY10" s="105"/>
      <c r="AKZ10" s="105"/>
      <c r="ALA10" s="105"/>
      <c r="ALB10" s="105"/>
      <c r="ALC10" s="105"/>
      <c r="ALD10" s="105"/>
      <c r="ALE10" s="105"/>
      <c r="ALF10" s="105"/>
      <c r="ALG10" s="105"/>
      <c r="ALH10" s="105"/>
      <c r="ALI10" s="105"/>
      <c r="ALJ10" s="105"/>
      <c r="ALK10" s="105"/>
      <c r="ALL10" s="105"/>
      <c r="ALM10" s="105"/>
      <c r="ALN10" s="105"/>
      <c r="ALO10" s="105"/>
      <c r="ALP10" s="105"/>
      <c r="ALQ10" s="105"/>
      <c r="ALR10" s="105"/>
      <c r="ALS10" s="105"/>
      <c r="ALT10" s="105"/>
      <c r="ALU10" s="105"/>
      <c r="ALV10" s="105"/>
      <c r="ALW10" s="105"/>
      <c r="ALX10" s="105"/>
      <c r="ALY10" s="105"/>
      <c r="ALZ10" s="105"/>
      <c r="AMA10" s="105"/>
      <c r="AMB10" s="105"/>
      <c r="AMC10" s="105"/>
      <c r="AMD10" s="105"/>
      <c r="AME10" s="105"/>
      <c r="AMF10" s="105"/>
      <c r="AMG10" s="105"/>
      <c r="AMH10" s="105"/>
      <c r="AMI10" s="105"/>
      <c r="AMJ10" s="105"/>
      <c r="AMK10" s="105"/>
      <c r="AML10" s="105"/>
      <c r="AMM10" s="105"/>
      <c r="AMN10" s="105"/>
      <c r="AMO10" s="105"/>
      <c r="AMP10" s="105"/>
      <c r="AMQ10" s="105"/>
      <c r="AMR10" s="105"/>
      <c r="AMS10" s="105"/>
      <c r="AMT10" s="105"/>
      <c r="AMU10" s="105"/>
      <c r="AMV10" s="105"/>
      <c r="AMW10" s="105"/>
      <c r="AMX10" s="105"/>
      <c r="AMY10" s="105"/>
      <c r="AMZ10" s="105"/>
      <c r="ANA10" s="105"/>
      <c r="ANB10" s="105"/>
      <c r="ANC10" s="105"/>
      <c r="AND10" s="105"/>
      <c r="ANE10" s="105"/>
      <c r="ANF10" s="105"/>
      <c r="ANG10" s="105"/>
      <c r="ANH10" s="105"/>
      <c r="ANI10" s="105"/>
      <c r="ANJ10" s="105"/>
      <c r="ANK10" s="105"/>
      <c r="ANL10" s="105"/>
      <c r="ANM10" s="105"/>
      <c r="ANN10" s="105"/>
      <c r="ANO10" s="105"/>
      <c r="ANP10" s="105"/>
      <c r="ANQ10" s="105"/>
      <c r="ANR10" s="105"/>
      <c r="ANS10" s="105"/>
      <c r="ANT10" s="105"/>
      <c r="ANU10" s="105"/>
      <c r="ANV10" s="105"/>
      <c r="ANW10" s="105"/>
      <c r="ANX10" s="105"/>
      <c r="ANY10" s="105"/>
      <c r="ANZ10" s="105"/>
      <c r="AOA10" s="105"/>
      <c r="AOB10" s="105"/>
      <c r="AOC10" s="105"/>
      <c r="AOD10" s="105"/>
      <c r="AOE10" s="105"/>
      <c r="AOF10" s="105"/>
      <c r="AOG10" s="105"/>
      <c r="AOH10" s="105"/>
      <c r="AOI10" s="105"/>
      <c r="AOJ10" s="105"/>
      <c r="AOK10" s="105"/>
      <c r="AOL10" s="105"/>
      <c r="AOM10" s="105"/>
      <c r="AON10" s="105"/>
      <c r="AOO10" s="105"/>
      <c r="AOP10" s="105"/>
      <c r="AOQ10" s="105"/>
      <c r="AOR10" s="105"/>
      <c r="AOS10" s="105"/>
      <c r="AOT10" s="105"/>
      <c r="AOU10" s="105"/>
      <c r="AOV10" s="105"/>
      <c r="AOW10" s="105"/>
      <c r="AOX10" s="105"/>
      <c r="AOY10" s="105"/>
      <c r="AOZ10" s="105"/>
      <c r="APA10" s="105"/>
      <c r="APB10" s="105"/>
      <c r="APC10" s="105"/>
      <c r="APD10" s="105"/>
      <c r="APE10" s="105"/>
      <c r="APF10" s="105"/>
      <c r="APG10" s="105"/>
      <c r="APH10" s="105"/>
      <c r="API10" s="105"/>
      <c r="APJ10" s="105"/>
      <c r="APK10" s="105"/>
      <c r="APL10" s="105"/>
      <c r="APM10" s="105"/>
      <c r="APN10" s="105"/>
      <c r="APO10" s="105"/>
      <c r="APP10" s="105"/>
      <c r="APQ10" s="105"/>
      <c r="APR10" s="105"/>
      <c r="APS10" s="105"/>
      <c r="APT10" s="105"/>
      <c r="APU10" s="105"/>
      <c r="APV10" s="105"/>
      <c r="APW10" s="105"/>
      <c r="APX10" s="105"/>
      <c r="APY10" s="105"/>
      <c r="APZ10" s="105"/>
      <c r="AQA10" s="105"/>
      <c r="AQB10" s="105"/>
      <c r="AQC10" s="105"/>
      <c r="AQD10" s="105"/>
      <c r="AQE10" s="105"/>
      <c r="AQF10" s="105"/>
      <c r="AQG10" s="105"/>
      <c r="AQH10" s="105"/>
      <c r="AQI10" s="105"/>
      <c r="AQJ10" s="105"/>
      <c r="AQK10" s="105"/>
      <c r="AQL10" s="105"/>
      <c r="AQM10" s="105"/>
      <c r="AQN10" s="105"/>
      <c r="AQO10" s="105"/>
      <c r="AQP10" s="105"/>
      <c r="AQQ10" s="105"/>
      <c r="AQR10" s="105"/>
      <c r="AQS10" s="105"/>
      <c r="AQT10" s="105"/>
      <c r="AQU10" s="105"/>
      <c r="AQV10" s="105"/>
      <c r="AQW10" s="105"/>
      <c r="AQX10" s="105"/>
      <c r="AQY10" s="105"/>
      <c r="AQZ10" s="105"/>
      <c r="ARA10" s="105"/>
      <c r="ARB10" s="105"/>
      <c r="ARC10" s="105"/>
      <c r="ARD10" s="105"/>
      <c r="ARE10" s="105"/>
      <c r="ARF10" s="105"/>
      <c r="ARG10" s="105"/>
      <c r="ARH10" s="105"/>
      <c r="ARI10" s="105"/>
      <c r="ARJ10" s="105"/>
      <c r="ARK10" s="105"/>
      <c r="ARL10" s="105"/>
      <c r="ARM10" s="105"/>
      <c r="ARN10" s="105"/>
      <c r="ARO10" s="105"/>
      <c r="ARP10" s="105"/>
      <c r="ARQ10" s="105"/>
      <c r="ARR10" s="105"/>
      <c r="ARS10" s="105"/>
      <c r="ART10" s="105"/>
      <c r="ARU10" s="105"/>
      <c r="ARV10" s="105"/>
      <c r="ARW10" s="105"/>
      <c r="ARX10" s="105"/>
      <c r="ARY10" s="105"/>
      <c r="ARZ10" s="105"/>
      <c r="ASA10" s="105"/>
      <c r="ASB10" s="105"/>
      <c r="ASC10" s="105"/>
      <c r="ASD10" s="105"/>
      <c r="ASE10" s="105"/>
      <c r="ASF10" s="105"/>
      <c r="ASG10" s="105"/>
      <c r="ASH10" s="105"/>
      <c r="ASI10" s="105"/>
      <c r="ASJ10" s="105"/>
      <c r="ASK10" s="105"/>
      <c r="ASL10" s="105"/>
      <c r="ASM10" s="105"/>
      <c r="ASN10" s="105"/>
      <c r="ASO10" s="105"/>
      <c r="ASP10" s="105"/>
      <c r="ASQ10" s="105"/>
      <c r="ASR10" s="105"/>
      <c r="ASS10" s="105"/>
      <c r="AST10" s="105"/>
      <c r="ASU10" s="105"/>
      <c r="ASV10" s="105"/>
      <c r="ASW10" s="105"/>
      <c r="ASX10" s="105"/>
      <c r="ASY10" s="105"/>
      <c r="ASZ10" s="105"/>
      <c r="ATA10" s="105"/>
      <c r="ATB10" s="105"/>
      <c r="ATC10" s="105"/>
      <c r="ATD10" s="105"/>
      <c r="ATE10" s="105"/>
      <c r="ATF10" s="105"/>
      <c r="ATG10" s="105"/>
      <c r="ATH10" s="105"/>
      <c r="ATI10" s="105"/>
      <c r="ATJ10" s="105"/>
      <c r="ATK10" s="105"/>
      <c r="ATL10" s="105"/>
      <c r="ATM10" s="105"/>
      <c r="ATN10" s="105"/>
      <c r="ATO10" s="105"/>
      <c r="ATP10" s="105"/>
      <c r="ATQ10" s="105"/>
      <c r="ATR10" s="105"/>
      <c r="ATS10" s="105"/>
      <c r="ATT10" s="105"/>
      <c r="ATU10" s="105"/>
      <c r="ATV10" s="105"/>
      <c r="ATW10" s="105"/>
      <c r="ATX10" s="105"/>
      <c r="ATY10" s="105"/>
      <c r="ATZ10" s="105"/>
      <c r="AUA10" s="105"/>
      <c r="AUB10" s="105"/>
      <c r="AUC10" s="105"/>
      <c r="AUD10" s="105"/>
      <c r="AUE10" s="105"/>
      <c r="AUF10" s="105"/>
      <c r="AUG10" s="105"/>
      <c r="AUH10" s="105"/>
      <c r="AUI10" s="105"/>
      <c r="AUJ10" s="105"/>
      <c r="AUK10" s="105"/>
      <c r="AUL10" s="105"/>
      <c r="AUM10" s="105"/>
      <c r="AUN10" s="105"/>
      <c r="AUO10" s="105"/>
      <c r="AUP10" s="105"/>
      <c r="AUQ10" s="105"/>
      <c r="AUR10" s="105"/>
      <c r="AUS10" s="105"/>
      <c r="AUT10" s="105"/>
      <c r="AUU10" s="105"/>
      <c r="AUV10" s="105"/>
      <c r="AUW10" s="105"/>
      <c r="AUX10" s="105"/>
      <c r="AUY10" s="105"/>
      <c r="AUZ10" s="105"/>
      <c r="AVA10" s="105"/>
      <c r="AVB10" s="105"/>
      <c r="AVC10" s="105"/>
      <c r="AVD10" s="105"/>
      <c r="AVE10" s="105"/>
      <c r="AVF10" s="105"/>
      <c r="AVG10" s="105"/>
      <c r="AVH10" s="105"/>
      <c r="AVI10" s="105"/>
      <c r="AVJ10" s="105"/>
      <c r="AVK10" s="105"/>
      <c r="AVL10" s="105"/>
      <c r="AVM10" s="105"/>
      <c r="AVN10" s="105"/>
      <c r="AVO10" s="105"/>
      <c r="AVP10" s="105"/>
      <c r="AVQ10" s="105"/>
      <c r="AVR10" s="105"/>
      <c r="AVS10" s="105"/>
      <c r="AVT10" s="105"/>
      <c r="AVU10" s="105"/>
      <c r="AVV10" s="105"/>
      <c r="AVW10" s="105"/>
      <c r="AVX10" s="105"/>
      <c r="AVY10" s="105"/>
      <c r="AVZ10" s="105"/>
      <c r="AWA10" s="105"/>
      <c r="AWB10" s="105"/>
      <c r="AWC10" s="105"/>
      <c r="AWD10" s="105"/>
      <c r="AWE10" s="105"/>
      <c r="AWF10" s="105"/>
      <c r="AWG10" s="105"/>
      <c r="AWH10" s="105"/>
      <c r="AWI10" s="105"/>
      <c r="AWJ10" s="105"/>
      <c r="AWK10" s="105"/>
      <c r="AWL10" s="105"/>
      <c r="AWM10" s="105"/>
      <c r="AWN10" s="105"/>
      <c r="AWO10" s="105"/>
      <c r="AWP10" s="105"/>
      <c r="AWQ10" s="105"/>
      <c r="AWR10" s="105"/>
      <c r="AWS10" s="105"/>
      <c r="AWT10" s="105"/>
      <c r="AWU10" s="105"/>
      <c r="AWV10" s="105"/>
      <c r="AWW10" s="105"/>
      <c r="AWX10" s="105"/>
      <c r="AWY10" s="105"/>
      <c r="AWZ10" s="105"/>
      <c r="AXA10" s="105"/>
      <c r="AXB10" s="105"/>
      <c r="AXC10" s="105"/>
      <c r="AXD10" s="105"/>
      <c r="AXE10" s="105"/>
      <c r="AXF10" s="105"/>
      <c r="AXG10" s="105"/>
      <c r="AXH10" s="105"/>
      <c r="AXI10" s="105"/>
      <c r="AXJ10" s="105"/>
      <c r="AXK10" s="105"/>
      <c r="AXL10" s="105"/>
      <c r="AXM10" s="105"/>
      <c r="AXN10" s="105"/>
      <c r="AXO10" s="105"/>
      <c r="AXP10" s="105"/>
      <c r="AXQ10" s="105"/>
      <c r="AXR10" s="105"/>
      <c r="AXS10" s="105"/>
      <c r="AXT10" s="105"/>
      <c r="AXU10" s="105"/>
      <c r="AXV10" s="105"/>
      <c r="AXW10" s="105"/>
      <c r="AXX10" s="105"/>
      <c r="AXY10" s="105"/>
      <c r="AXZ10" s="105"/>
      <c r="AYA10" s="105"/>
      <c r="AYB10" s="105"/>
      <c r="AYC10" s="105"/>
      <c r="AYD10" s="105"/>
      <c r="AYE10" s="105"/>
      <c r="AYF10" s="105"/>
      <c r="AYG10" s="105"/>
      <c r="AYH10" s="105"/>
      <c r="AYI10" s="105"/>
      <c r="AYJ10" s="105"/>
      <c r="AYK10" s="105"/>
      <c r="AYL10" s="105"/>
      <c r="AYM10" s="105"/>
      <c r="AYN10" s="105"/>
      <c r="AYO10" s="105"/>
      <c r="AYP10" s="105"/>
      <c r="AYQ10" s="105"/>
      <c r="AYR10" s="105"/>
      <c r="AYS10" s="105"/>
      <c r="AYT10" s="105"/>
      <c r="AYU10" s="105"/>
      <c r="AYV10" s="105"/>
      <c r="AYW10" s="105"/>
      <c r="AYX10" s="105"/>
      <c r="AYY10" s="105"/>
      <c r="AYZ10" s="105"/>
      <c r="AZA10" s="105"/>
      <c r="AZB10" s="105"/>
      <c r="AZC10" s="105"/>
      <c r="AZD10" s="105"/>
      <c r="AZE10" s="105"/>
      <c r="AZF10" s="105"/>
      <c r="AZG10" s="105"/>
      <c r="AZH10" s="105"/>
      <c r="AZI10" s="105"/>
      <c r="AZJ10" s="105"/>
      <c r="AZK10" s="105"/>
      <c r="AZL10" s="105"/>
      <c r="AZM10" s="105"/>
      <c r="AZN10" s="105"/>
      <c r="AZO10" s="105"/>
      <c r="AZP10" s="105"/>
      <c r="AZQ10" s="105"/>
      <c r="AZR10" s="105"/>
      <c r="AZS10" s="105"/>
      <c r="AZT10" s="105"/>
      <c r="AZU10" s="105"/>
      <c r="AZV10" s="105"/>
      <c r="AZW10" s="105"/>
      <c r="AZX10" s="105"/>
      <c r="AZY10" s="105"/>
      <c r="AZZ10" s="105"/>
      <c r="BAA10" s="105"/>
      <c r="BAB10" s="105"/>
      <c r="BAC10" s="105"/>
      <c r="BAD10" s="105"/>
      <c r="BAE10" s="105"/>
      <c r="BAF10" s="105"/>
      <c r="BAG10" s="105"/>
      <c r="BAH10" s="105"/>
      <c r="BAI10" s="105"/>
      <c r="BAJ10" s="105"/>
      <c r="BAK10" s="105"/>
      <c r="BAL10" s="105"/>
      <c r="BAM10" s="105"/>
      <c r="BAN10" s="105"/>
      <c r="BAO10" s="105"/>
      <c r="BAP10" s="105"/>
      <c r="BAQ10" s="105"/>
      <c r="BAR10" s="105"/>
      <c r="BAS10" s="105"/>
      <c r="BAT10" s="105"/>
      <c r="BAU10" s="105"/>
      <c r="BAV10" s="105"/>
      <c r="BAW10" s="105"/>
      <c r="BAX10" s="105"/>
      <c r="BAY10" s="105"/>
      <c r="BAZ10" s="105"/>
      <c r="BBA10" s="105"/>
      <c r="BBB10" s="105"/>
      <c r="BBC10" s="105"/>
      <c r="BBD10" s="105"/>
      <c r="BBE10" s="105"/>
      <c r="BBF10" s="105"/>
      <c r="BBG10" s="105"/>
      <c r="BBH10" s="105"/>
      <c r="BBI10" s="105"/>
      <c r="BBJ10" s="105"/>
      <c r="BBK10" s="105"/>
      <c r="BBL10" s="105"/>
      <c r="BBM10" s="105"/>
      <c r="BBN10" s="105"/>
      <c r="BBO10" s="105"/>
      <c r="BBP10" s="105"/>
      <c r="BBQ10" s="105"/>
      <c r="BBR10" s="105"/>
      <c r="BBS10" s="105"/>
      <c r="BBT10" s="105"/>
      <c r="BBU10" s="105"/>
      <c r="BBV10" s="105"/>
      <c r="BBW10" s="105"/>
      <c r="BBX10" s="105"/>
      <c r="BBY10" s="105"/>
      <c r="BBZ10" s="105"/>
      <c r="BCA10" s="105"/>
      <c r="BCB10" s="105"/>
      <c r="BCC10" s="105"/>
      <c r="BCD10" s="105"/>
      <c r="BCE10" s="105"/>
      <c r="BCF10" s="105"/>
      <c r="BCG10" s="105"/>
      <c r="BCH10" s="105"/>
      <c r="BCI10" s="105"/>
      <c r="BCJ10" s="105"/>
      <c r="BCK10" s="105"/>
      <c r="BCL10" s="105"/>
      <c r="BCM10" s="105"/>
      <c r="BCN10" s="105"/>
      <c r="BCO10" s="105"/>
      <c r="BCP10" s="105"/>
      <c r="BCQ10" s="105"/>
      <c r="BCR10" s="105"/>
      <c r="BCS10" s="105"/>
      <c r="BCT10" s="105"/>
      <c r="BCU10" s="105"/>
      <c r="BCV10" s="105"/>
      <c r="BCW10" s="105"/>
      <c r="BCX10" s="105"/>
      <c r="BCY10" s="105"/>
      <c r="BCZ10" s="105"/>
      <c r="BDA10" s="105"/>
      <c r="BDB10" s="105"/>
      <c r="BDC10" s="105"/>
      <c r="BDD10" s="105"/>
      <c r="BDE10" s="105"/>
      <c r="BDF10" s="105"/>
      <c r="BDG10" s="105"/>
      <c r="BDH10" s="105"/>
      <c r="BDI10" s="105"/>
      <c r="BDJ10" s="105"/>
      <c r="BDK10" s="105"/>
      <c r="BDL10" s="105"/>
      <c r="BDM10" s="105"/>
      <c r="BDN10" s="105"/>
      <c r="BDO10" s="105"/>
      <c r="BDP10" s="105"/>
      <c r="BDQ10" s="105"/>
      <c r="BDR10" s="105"/>
      <c r="BDS10" s="105"/>
      <c r="BDT10" s="105"/>
      <c r="BDU10" s="105"/>
      <c r="BDV10" s="105"/>
      <c r="BDW10" s="105"/>
      <c r="BDX10" s="105"/>
      <c r="BDY10" s="105"/>
      <c r="BDZ10" s="105"/>
      <c r="BEA10" s="105"/>
      <c r="BEB10" s="105"/>
      <c r="BEC10" s="105"/>
      <c r="BED10" s="105"/>
      <c r="BEE10" s="105"/>
      <c r="BEF10" s="105"/>
      <c r="BEG10" s="105"/>
      <c r="BEH10" s="105"/>
      <c r="BEI10" s="105"/>
      <c r="BEJ10" s="105"/>
      <c r="BEK10" s="105"/>
      <c r="BEL10" s="105"/>
      <c r="BEM10" s="105"/>
      <c r="BEN10" s="105"/>
      <c r="BEO10" s="105"/>
      <c r="BEP10" s="105"/>
      <c r="BEQ10" s="105"/>
      <c r="BER10" s="105"/>
      <c r="BES10" s="105"/>
      <c r="BET10" s="105"/>
      <c r="BEU10" s="105"/>
      <c r="BEV10" s="105"/>
      <c r="BEW10" s="105"/>
      <c r="BEX10" s="105"/>
      <c r="BEY10" s="105"/>
      <c r="BEZ10" s="105"/>
      <c r="BFA10" s="105"/>
      <c r="BFB10" s="105"/>
      <c r="BFC10" s="105"/>
      <c r="BFD10" s="105"/>
      <c r="BFE10" s="105"/>
      <c r="BFF10" s="105"/>
      <c r="BFG10" s="105"/>
      <c r="BFH10" s="105"/>
      <c r="BFI10" s="105"/>
      <c r="BFJ10" s="105"/>
      <c r="BFK10" s="105"/>
      <c r="BFL10" s="105"/>
      <c r="BFM10" s="105"/>
      <c r="BFN10" s="105"/>
      <c r="BFO10" s="105"/>
      <c r="BFP10" s="105"/>
      <c r="BFQ10" s="105"/>
      <c r="BFR10" s="105"/>
      <c r="BFS10" s="105"/>
      <c r="BFT10" s="105"/>
      <c r="BFU10" s="105"/>
      <c r="BFV10" s="105"/>
      <c r="BFW10" s="105"/>
      <c r="BFX10" s="105"/>
      <c r="BFY10" s="105"/>
      <c r="BFZ10" s="105"/>
      <c r="BGA10" s="105"/>
      <c r="BGB10" s="105"/>
      <c r="BGC10" s="105"/>
      <c r="BGD10" s="105"/>
      <c r="BGE10" s="105"/>
      <c r="BGF10" s="105"/>
      <c r="BGG10" s="105"/>
      <c r="BGH10" s="105"/>
      <c r="BGI10" s="105"/>
      <c r="BGJ10" s="105"/>
      <c r="BGK10" s="105"/>
      <c r="BGL10" s="105"/>
      <c r="BGM10" s="105"/>
      <c r="BGN10" s="105"/>
      <c r="BGO10" s="105"/>
      <c r="BGP10" s="105"/>
      <c r="BGQ10" s="105"/>
      <c r="BGR10" s="105"/>
      <c r="BGS10" s="105"/>
      <c r="BGT10" s="105"/>
      <c r="BGU10" s="105"/>
      <c r="BGV10" s="105"/>
      <c r="BGW10" s="105"/>
      <c r="BGX10" s="105"/>
      <c r="BGY10" s="105"/>
      <c r="BGZ10" s="105"/>
      <c r="BHA10" s="105"/>
      <c r="BHB10" s="105"/>
      <c r="BHC10" s="105"/>
      <c r="BHD10" s="105"/>
      <c r="BHE10" s="105"/>
      <c r="BHF10" s="105"/>
      <c r="BHG10" s="105"/>
      <c r="BHH10" s="105"/>
      <c r="BHI10" s="105"/>
      <c r="BHJ10" s="105"/>
      <c r="BHK10" s="105"/>
      <c r="BHL10" s="105"/>
      <c r="BHM10" s="105"/>
      <c r="BHN10" s="105"/>
      <c r="BHO10" s="105"/>
      <c r="BHP10" s="105"/>
      <c r="BHQ10" s="105"/>
      <c r="BHR10" s="105"/>
      <c r="BHS10" s="105"/>
      <c r="BHT10" s="105"/>
      <c r="BHU10" s="105"/>
      <c r="BHV10" s="105"/>
      <c r="BHW10" s="105"/>
      <c r="BHX10" s="105"/>
      <c r="BHY10" s="105"/>
      <c r="BHZ10" s="105"/>
      <c r="BIA10" s="105"/>
      <c r="BIB10" s="105"/>
      <c r="BIC10" s="105"/>
      <c r="BID10" s="105"/>
      <c r="BIE10" s="105"/>
      <c r="BIF10" s="105"/>
      <c r="BIG10" s="105"/>
      <c r="BIH10" s="105"/>
      <c r="BII10" s="105"/>
      <c r="BIJ10" s="105"/>
      <c r="BIK10" s="105"/>
      <c r="BIL10" s="105"/>
      <c r="BIM10" s="105"/>
      <c r="BIN10" s="105"/>
      <c r="BIO10" s="105"/>
      <c r="BIP10" s="105"/>
      <c r="BIQ10" s="105"/>
      <c r="BIR10" s="105"/>
      <c r="BIS10" s="105"/>
      <c r="BIT10" s="105"/>
      <c r="BIU10" s="105"/>
      <c r="BIV10" s="105"/>
      <c r="BIW10" s="105"/>
      <c r="BIX10" s="105"/>
      <c r="BIY10" s="105"/>
      <c r="BIZ10" s="105"/>
      <c r="BJA10" s="105"/>
      <c r="BJB10" s="105"/>
      <c r="BJC10" s="105"/>
      <c r="BJD10" s="105"/>
      <c r="BJE10" s="105"/>
      <c r="BJF10" s="105"/>
      <c r="BJG10" s="105"/>
      <c r="BJH10" s="105"/>
      <c r="BJI10" s="105"/>
      <c r="BJJ10" s="105"/>
      <c r="BJK10" s="105"/>
      <c r="BJL10" s="105"/>
      <c r="BJM10" s="105"/>
      <c r="BJN10" s="105"/>
      <c r="BJO10" s="105"/>
      <c r="BJP10" s="105"/>
      <c r="BJQ10" s="105"/>
      <c r="BJR10" s="105"/>
      <c r="BJS10" s="105"/>
      <c r="BJT10" s="105"/>
      <c r="BJU10" s="105"/>
      <c r="BJV10" s="105"/>
      <c r="BJW10" s="105"/>
      <c r="BJX10" s="105"/>
      <c r="BJY10" s="105"/>
      <c r="BJZ10" s="105"/>
      <c r="BKA10" s="105"/>
      <c r="BKB10" s="105"/>
      <c r="BKC10" s="105"/>
      <c r="BKD10" s="105"/>
      <c r="BKE10" s="105"/>
      <c r="BKF10" s="105"/>
      <c r="BKG10" s="105"/>
      <c r="BKH10" s="105"/>
      <c r="BKI10" s="105"/>
      <c r="BKJ10" s="105"/>
      <c r="BKK10" s="105"/>
      <c r="BKL10" s="105"/>
      <c r="BKM10" s="105"/>
      <c r="BKN10" s="105"/>
      <c r="BKO10" s="105"/>
      <c r="BKP10" s="105"/>
      <c r="BKQ10" s="105"/>
      <c r="BKR10" s="105"/>
      <c r="BKS10" s="105"/>
      <c r="BKT10" s="105"/>
      <c r="BKU10" s="105"/>
      <c r="BKV10" s="105"/>
      <c r="BKW10" s="105"/>
      <c r="BKX10" s="105"/>
      <c r="BKY10" s="105"/>
      <c r="BKZ10" s="105"/>
      <c r="BLA10" s="105"/>
      <c r="BLB10" s="105"/>
      <c r="BLC10" s="105"/>
      <c r="BLD10" s="105"/>
      <c r="BLE10" s="105"/>
      <c r="BLF10" s="105"/>
      <c r="BLG10" s="105"/>
      <c r="BLH10" s="105"/>
      <c r="BLI10" s="105"/>
      <c r="BLJ10" s="105"/>
      <c r="BLK10" s="105"/>
      <c r="BLL10" s="105"/>
      <c r="BLM10" s="105"/>
      <c r="BLN10" s="105"/>
      <c r="BLO10" s="105"/>
      <c r="BLP10" s="105"/>
      <c r="BLQ10" s="105"/>
      <c r="BLR10" s="105"/>
      <c r="BLS10" s="105"/>
      <c r="BLT10" s="105"/>
      <c r="BLU10" s="105"/>
      <c r="BLV10" s="105"/>
      <c r="BLW10" s="105"/>
      <c r="BLX10" s="105"/>
      <c r="BLY10" s="105"/>
      <c r="BLZ10" s="105"/>
      <c r="BMA10" s="105"/>
      <c r="BMB10" s="105"/>
      <c r="BMC10" s="105"/>
      <c r="BMD10" s="105"/>
      <c r="BME10" s="105"/>
      <c r="BMF10" s="105"/>
      <c r="BMG10" s="105"/>
      <c r="BMH10" s="105"/>
      <c r="BMI10" s="105"/>
      <c r="BMJ10" s="105"/>
      <c r="BMK10" s="105"/>
      <c r="BML10" s="105"/>
      <c r="BMM10" s="105"/>
      <c r="BMN10" s="105"/>
      <c r="BMO10" s="105"/>
      <c r="BMP10" s="105"/>
      <c r="BMQ10" s="105"/>
      <c r="BMR10" s="105"/>
      <c r="BMS10" s="105"/>
      <c r="BMT10" s="105"/>
      <c r="BMU10" s="105"/>
      <c r="BMV10" s="105"/>
      <c r="BMW10" s="105"/>
      <c r="BMX10" s="105"/>
      <c r="BMY10" s="105"/>
      <c r="BMZ10" s="105"/>
      <c r="BNA10" s="105"/>
      <c r="BNB10" s="105"/>
      <c r="BNC10" s="105"/>
      <c r="BND10" s="105"/>
      <c r="BNE10" s="105"/>
      <c r="BNF10" s="105"/>
      <c r="BNG10" s="105"/>
      <c r="BNH10" s="105"/>
      <c r="BNI10" s="105"/>
      <c r="BNJ10" s="105"/>
      <c r="BNK10" s="105"/>
      <c r="BNL10" s="105"/>
      <c r="BNM10" s="105"/>
      <c r="BNN10" s="105"/>
      <c r="BNO10" s="105"/>
      <c r="BNP10" s="105"/>
      <c r="BNQ10" s="105"/>
      <c r="BNR10" s="105"/>
      <c r="BNS10" s="105"/>
      <c r="BNT10" s="105"/>
      <c r="BNU10" s="105"/>
      <c r="BNV10" s="105"/>
      <c r="BNW10" s="105"/>
      <c r="BNX10" s="105"/>
      <c r="BNY10" s="105"/>
      <c r="BNZ10" s="105"/>
      <c r="BOA10" s="105"/>
      <c r="BOB10" s="105"/>
      <c r="BOC10" s="105"/>
      <c r="BOD10" s="105"/>
      <c r="BOE10" s="105"/>
      <c r="BOF10" s="105"/>
      <c r="BOG10" s="105"/>
      <c r="BOH10" s="105"/>
      <c r="BOI10" s="105"/>
      <c r="BOJ10" s="105"/>
      <c r="BOK10" s="105"/>
      <c r="BOL10" s="105"/>
      <c r="BOM10" s="105"/>
      <c r="BON10" s="105"/>
      <c r="BOO10" s="105"/>
      <c r="BOP10" s="105"/>
      <c r="BOQ10" s="105"/>
      <c r="BOR10" s="105"/>
      <c r="BOS10" s="105"/>
      <c r="BOT10" s="105"/>
      <c r="BOU10" s="105"/>
      <c r="BOV10" s="105"/>
      <c r="BOW10" s="105"/>
      <c r="BOX10" s="105"/>
      <c r="BOY10" s="105"/>
      <c r="BOZ10" s="105"/>
      <c r="BPA10" s="105"/>
      <c r="BPB10" s="105"/>
      <c r="BPC10" s="105"/>
      <c r="BPD10" s="105"/>
      <c r="BPE10" s="105"/>
      <c r="BPF10" s="105"/>
      <c r="BPG10" s="105"/>
      <c r="BPH10" s="105"/>
      <c r="BPI10" s="105"/>
      <c r="BPJ10" s="105"/>
      <c r="BPK10" s="105"/>
      <c r="BPL10" s="105"/>
      <c r="BPM10" s="105"/>
      <c r="BPN10" s="105"/>
      <c r="BPO10" s="105"/>
      <c r="BPP10" s="105"/>
      <c r="BPQ10" s="105"/>
      <c r="BPR10" s="105"/>
      <c r="BPS10" s="105"/>
      <c r="BPT10" s="105"/>
      <c r="BPU10" s="105"/>
      <c r="BPV10" s="105"/>
      <c r="BPW10" s="105"/>
      <c r="BPX10" s="105"/>
      <c r="BPY10" s="105"/>
      <c r="BPZ10" s="105"/>
      <c r="BQA10" s="105"/>
      <c r="BQB10" s="105"/>
      <c r="BQC10" s="105"/>
      <c r="BQD10" s="105"/>
      <c r="BQE10" s="105"/>
      <c r="BQF10" s="105"/>
      <c r="BQG10" s="105"/>
      <c r="BQH10" s="105"/>
      <c r="BQI10" s="105"/>
      <c r="BQJ10" s="105"/>
      <c r="BQK10" s="105"/>
      <c r="BQL10" s="105"/>
      <c r="BQM10" s="105"/>
      <c r="BQN10" s="105"/>
      <c r="BQO10" s="105"/>
      <c r="BQP10" s="105"/>
      <c r="BQQ10" s="105"/>
      <c r="BQR10" s="105"/>
      <c r="BQS10" s="105"/>
      <c r="BQT10" s="105"/>
      <c r="BQU10" s="105"/>
      <c r="BQV10" s="105"/>
      <c r="BQW10" s="105"/>
      <c r="BQX10" s="105"/>
      <c r="BQY10" s="105"/>
      <c r="BQZ10" s="105"/>
      <c r="BRA10" s="105"/>
      <c r="BRB10" s="105"/>
      <c r="BRC10" s="105"/>
      <c r="BRD10" s="105"/>
      <c r="BRE10" s="105"/>
      <c r="BRF10" s="105"/>
      <c r="BRG10" s="105"/>
      <c r="BRH10" s="105"/>
      <c r="BRI10" s="105"/>
      <c r="BRJ10" s="105"/>
      <c r="BRK10" s="105"/>
      <c r="BRL10" s="105"/>
      <c r="BRM10" s="105"/>
      <c r="BRN10" s="105"/>
      <c r="BRO10" s="105"/>
      <c r="BRP10" s="105"/>
      <c r="BRQ10" s="105"/>
      <c r="BRR10" s="105"/>
      <c r="BRS10" s="105"/>
      <c r="BRT10" s="105"/>
      <c r="BRU10" s="105"/>
      <c r="BRV10" s="105"/>
      <c r="BRW10" s="105"/>
      <c r="BRX10" s="105"/>
      <c r="BRY10" s="105"/>
      <c r="BRZ10" s="105"/>
      <c r="BSA10" s="105"/>
      <c r="BSB10" s="105"/>
      <c r="BSC10" s="105"/>
      <c r="BSD10" s="105"/>
      <c r="BSE10" s="105"/>
      <c r="BSF10" s="105"/>
      <c r="BSG10" s="105"/>
      <c r="BSH10" s="105"/>
      <c r="BSI10" s="105"/>
      <c r="BSJ10" s="105"/>
      <c r="BSK10" s="105"/>
      <c r="BSL10" s="105"/>
      <c r="BSM10" s="105"/>
      <c r="BSN10" s="105"/>
      <c r="BSO10" s="105"/>
      <c r="BSP10" s="105"/>
      <c r="BSQ10" s="105"/>
      <c r="BSR10" s="105"/>
      <c r="BSS10" s="105"/>
      <c r="BST10" s="105"/>
      <c r="BSU10" s="105"/>
      <c r="BSV10" s="105"/>
      <c r="BSW10" s="105"/>
      <c r="BSX10" s="105"/>
      <c r="BSY10" s="105"/>
      <c r="BSZ10" s="105"/>
      <c r="BTA10" s="105"/>
      <c r="BTB10" s="105"/>
      <c r="BTC10" s="105"/>
      <c r="BTD10" s="105"/>
      <c r="BTE10" s="105"/>
      <c r="BTF10" s="105"/>
      <c r="BTG10" s="105"/>
      <c r="BTH10" s="105"/>
      <c r="BTI10" s="105"/>
      <c r="BTJ10" s="105"/>
      <c r="BTK10" s="105"/>
      <c r="BTL10" s="105"/>
      <c r="BTM10" s="105"/>
      <c r="BTN10" s="105"/>
      <c r="BTO10" s="105"/>
      <c r="BTP10" s="105"/>
      <c r="BTQ10" s="105"/>
      <c r="BTR10" s="105"/>
      <c r="BTS10" s="105"/>
      <c r="BTT10" s="105"/>
      <c r="BTU10" s="105"/>
      <c r="BTV10" s="105"/>
      <c r="BTW10" s="105"/>
      <c r="BTX10" s="105"/>
      <c r="BTY10" s="105"/>
      <c r="BTZ10" s="105"/>
      <c r="BUA10" s="105"/>
      <c r="BUB10" s="105"/>
      <c r="BUC10" s="105"/>
      <c r="BUD10" s="105"/>
      <c r="BUE10" s="105"/>
      <c r="BUF10" s="105"/>
      <c r="BUG10" s="105"/>
      <c r="BUH10" s="105"/>
      <c r="BUI10" s="105"/>
      <c r="BUJ10" s="105"/>
      <c r="BUK10" s="105"/>
      <c r="BUL10" s="105"/>
      <c r="BUM10" s="105"/>
      <c r="BUN10" s="105"/>
      <c r="BUO10" s="105"/>
      <c r="BUP10" s="105"/>
      <c r="BUQ10" s="105"/>
      <c r="BUR10" s="105"/>
      <c r="BUS10" s="105"/>
      <c r="BUT10" s="105"/>
      <c r="BUU10" s="105"/>
      <c r="BUV10" s="105"/>
      <c r="BUW10" s="105"/>
      <c r="BUX10" s="105"/>
      <c r="BUY10" s="105"/>
      <c r="BUZ10" s="105"/>
      <c r="BVA10" s="105"/>
      <c r="BVB10" s="105"/>
      <c r="BVC10" s="105"/>
      <c r="BVD10" s="105"/>
      <c r="BVE10" s="105"/>
      <c r="BVF10" s="105"/>
      <c r="BVG10" s="105"/>
      <c r="BVH10" s="105"/>
      <c r="BVI10" s="105"/>
      <c r="BVJ10" s="105"/>
      <c r="BVK10" s="105"/>
      <c r="BVL10" s="105"/>
      <c r="BVM10" s="105"/>
      <c r="BVN10" s="105"/>
      <c r="BVO10" s="105"/>
      <c r="BVP10" s="105"/>
      <c r="BVQ10" s="105"/>
      <c r="BVR10" s="105"/>
      <c r="BVS10" s="105"/>
      <c r="BVT10" s="105"/>
      <c r="BVU10" s="105"/>
      <c r="BVV10" s="105"/>
      <c r="BVW10" s="105"/>
      <c r="BVX10" s="105"/>
      <c r="BVY10" s="105"/>
      <c r="BVZ10" s="105"/>
      <c r="BWA10" s="105"/>
      <c r="BWB10" s="105"/>
      <c r="BWC10" s="105"/>
      <c r="BWD10" s="105"/>
      <c r="BWE10" s="105"/>
      <c r="BWF10" s="105"/>
      <c r="BWG10" s="105"/>
      <c r="BWH10" s="105"/>
      <c r="BWI10" s="105"/>
      <c r="BWJ10" s="105"/>
      <c r="BWK10" s="105"/>
      <c r="BWL10" s="105"/>
      <c r="BWM10" s="105"/>
      <c r="BWN10" s="105"/>
      <c r="BWO10" s="105"/>
      <c r="BWP10" s="105"/>
      <c r="BWQ10" s="105"/>
      <c r="BWR10" s="105"/>
      <c r="BWS10" s="105"/>
      <c r="BWT10" s="105"/>
      <c r="BWU10" s="105"/>
      <c r="BWV10" s="105"/>
      <c r="BWW10" s="105"/>
      <c r="BWX10" s="105"/>
      <c r="BWY10" s="105"/>
      <c r="BWZ10" s="105"/>
      <c r="BXA10" s="105"/>
      <c r="BXB10" s="105"/>
      <c r="BXC10" s="105"/>
      <c r="BXD10" s="105"/>
      <c r="BXE10" s="105"/>
      <c r="BXF10" s="105"/>
      <c r="BXG10" s="105"/>
      <c r="BXH10" s="105"/>
      <c r="BXI10" s="105"/>
      <c r="BXJ10" s="105"/>
      <c r="BXK10" s="105"/>
      <c r="BXL10" s="105"/>
      <c r="BXM10" s="105"/>
      <c r="BXN10" s="105"/>
      <c r="BXO10" s="105"/>
      <c r="BXP10" s="105"/>
      <c r="BXQ10" s="105"/>
      <c r="BXR10" s="105"/>
      <c r="BXS10" s="105"/>
      <c r="BXT10" s="105"/>
      <c r="BXU10" s="105"/>
      <c r="BXV10" s="105"/>
      <c r="BXW10" s="105"/>
      <c r="BXX10" s="105"/>
      <c r="BXY10" s="105"/>
      <c r="BXZ10" s="105"/>
      <c r="BYA10" s="105"/>
      <c r="BYB10" s="105"/>
      <c r="BYC10" s="105"/>
      <c r="BYD10" s="105"/>
      <c r="BYE10" s="105"/>
      <c r="BYF10" s="105"/>
      <c r="BYG10" s="105"/>
      <c r="BYH10" s="105"/>
      <c r="BYI10" s="105"/>
      <c r="BYJ10" s="105"/>
      <c r="BYK10" s="105"/>
      <c r="BYL10" s="105"/>
      <c r="BYM10" s="105"/>
      <c r="BYN10" s="105"/>
      <c r="BYO10" s="105"/>
      <c r="BYP10" s="105"/>
      <c r="BYQ10" s="105"/>
      <c r="BYR10" s="105"/>
      <c r="BYS10" s="105"/>
      <c r="BYT10" s="105"/>
      <c r="BYU10" s="105"/>
      <c r="BYV10" s="105"/>
      <c r="BYW10" s="105"/>
      <c r="BYX10" s="105"/>
      <c r="BYY10" s="105"/>
      <c r="BYZ10" s="105"/>
      <c r="BZA10" s="105"/>
      <c r="BZB10" s="105"/>
      <c r="BZC10" s="105"/>
      <c r="BZD10" s="105"/>
      <c r="BZE10" s="105"/>
      <c r="BZF10" s="105"/>
      <c r="BZG10" s="105"/>
      <c r="BZH10" s="105"/>
      <c r="BZI10" s="105"/>
      <c r="BZJ10" s="105"/>
      <c r="BZK10" s="105"/>
      <c r="BZL10" s="105"/>
      <c r="BZM10" s="105"/>
      <c r="BZN10" s="105"/>
      <c r="BZO10" s="105"/>
      <c r="BZP10" s="105"/>
      <c r="BZQ10" s="105"/>
      <c r="BZR10" s="105"/>
      <c r="BZS10" s="105"/>
      <c r="BZT10" s="105"/>
      <c r="BZU10" s="105"/>
      <c r="BZV10" s="105"/>
      <c r="BZW10" s="105"/>
      <c r="BZX10" s="105"/>
      <c r="BZY10" s="105"/>
      <c r="BZZ10" s="105"/>
      <c r="CAA10" s="105"/>
      <c r="CAB10" s="105"/>
      <c r="CAC10" s="105"/>
      <c r="CAD10" s="105"/>
      <c r="CAE10" s="105"/>
      <c r="CAF10" s="105"/>
      <c r="CAG10" s="105"/>
      <c r="CAH10" s="105"/>
      <c r="CAI10" s="105"/>
      <c r="CAJ10" s="105"/>
      <c r="CAK10" s="105"/>
      <c r="CAL10" s="105"/>
      <c r="CAM10" s="105"/>
      <c r="CAN10" s="105"/>
      <c r="CAO10" s="105"/>
      <c r="CAP10" s="105"/>
      <c r="CAQ10" s="105"/>
      <c r="CAR10" s="105"/>
      <c r="CAS10" s="105"/>
      <c r="CAT10" s="105"/>
      <c r="CAU10" s="105"/>
      <c r="CAV10" s="105"/>
      <c r="CAW10" s="105"/>
      <c r="CAX10" s="105"/>
      <c r="CAY10" s="105"/>
      <c r="CAZ10" s="105"/>
      <c r="CBA10" s="105"/>
      <c r="CBB10" s="105"/>
      <c r="CBC10" s="105"/>
      <c r="CBD10" s="105"/>
      <c r="CBE10" s="105"/>
      <c r="CBF10" s="105"/>
      <c r="CBG10" s="105"/>
      <c r="CBH10" s="105"/>
      <c r="CBI10" s="105"/>
      <c r="CBJ10" s="105"/>
      <c r="CBK10" s="105"/>
      <c r="CBL10" s="105"/>
      <c r="CBM10" s="105"/>
      <c r="CBN10" s="105"/>
      <c r="CBO10" s="105"/>
      <c r="CBP10" s="105"/>
      <c r="CBQ10" s="105"/>
      <c r="CBR10" s="105"/>
      <c r="CBS10" s="105"/>
      <c r="CBT10" s="105"/>
      <c r="CBU10" s="105"/>
      <c r="CBV10" s="105"/>
      <c r="CBW10" s="105"/>
      <c r="CBX10" s="105"/>
      <c r="CBY10" s="105"/>
      <c r="CBZ10" s="105"/>
      <c r="CCA10" s="105"/>
      <c r="CCB10" s="105"/>
      <c r="CCC10" s="105"/>
      <c r="CCD10" s="105"/>
      <c r="CCE10" s="105"/>
      <c r="CCF10" s="105"/>
      <c r="CCG10" s="105"/>
      <c r="CCH10" s="105"/>
      <c r="CCI10" s="105"/>
      <c r="CCJ10" s="105"/>
      <c r="CCK10" s="105"/>
      <c r="CCL10" s="105"/>
      <c r="CCM10" s="105"/>
      <c r="CCN10" s="105"/>
      <c r="CCO10" s="105"/>
      <c r="CCP10" s="105"/>
      <c r="CCQ10" s="105"/>
      <c r="CCR10" s="105"/>
      <c r="CCS10" s="105"/>
      <c r="CCT10" s="105"/>
      <c r="CCU10" s="105"/>
      <c r="CCV10" s="105"/>
      <c r="CCW10" s="105"/>
      <c r="CCX10" s="105"/>
      <c r="CCY10" s="105"/>
      <c r="CCZ10" s="105"/>
      <c r="CDA10" s="105"/>
      <c r="CDB10" s="105"/>
      <c r="CDC10" s="105"/>
      <c r="CDD10" s="105"/>
      <c r="CDE10" s="105"/>
      <c r="CDF10" s="105"/>
      <c r="CDG10" s="105"/>
      <c r="CDH10" s="105"/>
      <c r="CDI10" s="105"/>
      <c r="CDJ10" s="105"/>
      <c r="CDK10" s="105"/>
      <c r="CDL10" s="105"/>
      <c r="CDM10" s="105"/>
      <c r="CDN10" s="105"/>
      <c r="CDO10" s="105"/>
      <c r="CDP10" s="105"/>
      <c r="CDQ10" s="105"/>
      <c r="CDR10" s="105"/>
      <c r="CDS10" s="105"/>
      <c r="CDT10" s="105"/>
      <c r="CDU10" s="105"/>
      <c r="CDV10" s="105"/>
      <c r="CDW10" s="105"/>
      <c r="CDX10" s="105"/>
      <c r="CDY10" s="105"/>
      <c r="CDZ10" s="105"/>
      <c r="CEA10" s="105"/>
      <c r="CEB10" s="105"/>
      <c r="CEC10" s="105"/>
      <c r="CED10" s="105"/>
      <c r="CEE10" s="105"/>
      <c r="CEF10" s="105"/>
      <c r="CEG10" s="105"/>
      <c r="CEH10" s="105"/>
      <c r="CEI10" s="105"/>
      <c r="CEJ10" s="105"/>
      <c r="CEK10" s="105"/>
      <c r="CEL10" s="105"/>
      <c r="CEM10" s="105"/>
      <c r="CEN10" s="105"/>
      <c r="CEO10" s="105"/>
      <c r="CEP10" s="105"/>
      <c r="CEQ10" s="105"/>
      <c r="CER10" s="105"/>
      <c r="CES10" s="105"/>
      <c r="CET10" s="105"/>
      <c r="CEU10" s="105"/>
      <c r="CEV10" s="105"/>
      <c r="CEW10" s="105"/>
      <c r="CEX10" s="105"/>
      <c r="CEY10" s="105"/>
      <c r="CEZ10" s="105"/>
      <c r="CFA10" s="105"/>
      <c r="CFB10" s="105"/>
      <c r="CFC10" s="105"/>
      <c r="CFD10" s="105"/>
      <c r="CFE10" s="105"/>
      <c r="CFF10" s="105"/>
      <c r="CFG10" s="105"/>
      <c r="CFH10" s="105"/>
      <c r="CFI10" s="105"/>
      <c r="CFJ10" s="105"/>
      <c r="CFK10" s="105"/>
      <c r="CFL10" s="105"/>
      <c r="CFM10" s="105"/>
      <c r="CFN10" s="105"/>
      <c r="CFO10" s="105"/>
      <c r="CFP10" s="105"/>
      <c r="CFQ10" s="105"/>
      <c r="CFR10" s="105"/>
      <c r="CFS10" s="105"/>
      <c r="CFT10" s="105"/>
      <c r="CFU10" s="105"/>
      <c r="CFV10" s="105"/>
      <c r="CFW10" s="105"/>
      <c r="CFX10" s="105"/>
      <c r="CFY10" s="105"/>
      <c r="CFZ10" s="105"/>
      <c r="CGA10" s="105"/>
      <c r="CGB10" s="105"/>
      <c r="CGC10" s="105"/>
      <c r="CGD10" s="105"/>
      <c r="CGE10" s="105"/>
      <c r="CGF10" s="105"/>
      <c r="CGG10" s="105"/>
      <c r="CGH10" s="105"/>
      <c r="CGI10" s="105"/>
      <c r="CGJ10" s="105"/>
      <c r="CGK10" s="105"/>
      <c r="CGL10" s="105"/>
      <c r="CGM10" s="105"/>
      <c r="CGN10" s="105"/>
      <c r="CGO10" s="105"/>
      <c r="CGP10" s="105"/>
      <c r="CGQ10" s="105"/>
      <c r="CGR10" s="105"/>
      <c r="CGS10" s="105"/>
      <c r="CGT10" s="105"/>
      <c r="CGU10" s="105"/>
      <c r="CGV10" s="105"/>
      <c r="CGW10" s="105"/>
      <c r="CGX10" s="105"/>
      <c r="CGY10" s="105"/>
      <c r="CGZ10" s="105"/>
      <c r="CHA10" s="105"/>
      <c r="CHB10" s="105"/>
      <c r="CHC10" s="105"/>
      <c r="CHD10" s="105"/>
      <c r="CHE10" s="105"/>
      <c r="CHF10" s="105"/>
      <c r="CHG10" s="105"/>
      <c r="CHH10" s="105"/>
      <c r="CHI10" s="105"/>
      <c r="CHJ10" s="105"/>
      <c r="CHK10" s="105"/>
      <c r="CHL10" s="105"/>
      <c r="CHM10" s="105"/>
      <c r="CHN10" s="105"/>
      <c r="CHO10" s="105"/>
      <c r="CHP10" s="105"/>
      <c r="CHQ10" s="105"/>
      <c r="CHR10" s="105"/>
      <c r="CHS10" s="105"/>
      <c r="CHT10" s="105"/>
      <c r="CHU10" s="105"/>
      <c r="CHV10" s="105"/>
      <c r="CHW10" s="105"/>
      <c r="CHX10" s="105"/>
      <c r="CHY10" s="105"/>
      <c r="CHZ10" s="105"/>
      <c r="CIA10" s="105"/>
      <c r="CIB10" s="105"/>
      <c r="CIC10" s="105"/>
      <c r="CID10" s="105"/>
      <c r="CIE10" s="105"/>
      <c r="CIF10" s="105"/>
      <c r="CIG10" s="105"/>
      <c r="CIH10" s="105"/>
      <c r="CII10" s="105"/>
      <c r="CIJ10" s="105"/>
      <c r="CIK10" s="105"/>
      <c r="CIL10" s="105"/>
      <c r="CIM10" s="105"/>
      <c r="CIN10" s="105"/>
      <c r="CIO10" s="105"/>
      <c r="CIP10" s="105"/>
      <c r="CIQ10" s="105"/>
      <c r="CIR10" s="105"/>
      <c r="CIS10" s="105"/>
      <c r="CIT10" s="105"/>
      <c r="CIU10" s="105"/>
      <c r="CIV10" s="105"/>
      <c r="CIW10" s="105"/>
      <c r="CIX10" s="105"/>
      <c r="CIY10" s="105"/>
      <c r="CIZ10" s="105"/>
      <c r="CJA10" s="105"/>
      <c r="CJB10" s="105"/>
      <c r="CJC10" s="105"/>
      <c r="CJD10" s="105"/>
      <c r="CJE10" s="105"/>
      <c r="CJF10" s="105"/>
      <c r="CJG10" s="105"/>
      <c r="CJH10" s="105"/>
      <c r="CJI10" s="105"/>
      <c r="CJJ10" s="105"/>
      <c r="CJK10" s="105"/>
      <c r="CJL10" s="105"/>
      <c r="CJM10" s="105"/>
      <c r="CJN10" s="105"/>
      <c r="CJO10" s="105"/>
      <c r="CJP10" s="105"/>
      <c r="CJQ10" s="105"/>
      <c r="CJR10" s="105"/>
      <c r="CJS10" s="105"/>
      <c r="CJT10" s="105"/>
      <c r="CJU10" s="105"/>
      <c r="CJV10" s="105"/>
      <c r="CJW10" s="105"/>
      <c r="CJX10" s="105"/>
      <c r="CJY10" s="105"/>
      <c r="CJZ10" s="105"/>
      <c r="CKA10" s="105"/>
      <c r="CKB10" s="105"/>
      <c r="CKC10" s="105"/>
      <c r="CKD10" s="105"/>
      <c r="CKE10" s="105"/>
      <c r="CKF10" s="105"/>
      <c r="CKG10" s="105"/>
      <c r="CKH10" s="105"/>
      <c r="CKI10" s="105"/>
      <c r="CKJ10" s="105"/>
      <c r="CKK10" s="105"/>
      <c r="CKL10" s="105"/>
      <c r="CKM10" s="105"/>
      <c r="CKN10" s="105"/>
      <c r="CKO10" s="105"/>
      <c r="CKP10" s="105"/>
      <c r="CKQ10" s="105"/>
      <c r="CKR10" s="105"/>
      <c r="CKS10" s="105"/>
      <c r="CKT10" s="105"/>
      <c r="CKU10" s="105"/>
      <c r="CKV10" s="105"/>
      <c r="CKW10" s="105"/>
      <c r="CKX10" s="105"/>
      <c r="CKY10" s="105"/>
      <c r="CKZ10" s="105"/>
      <c r="CLA10" s="105"/>
      <c r="CLB10" s="105"/>
      <c r="CLC10" s="105"/>
      <c r="CLD10" s="105"/>
      <c r="CLE10" s="105"/>
      <c r="CLF10" s="105"/>
      <c r="CLG10" s="105"/>
      <c r="CLH10" s="105"/>
      <c r="CLI10" s="105"/>
      <c r="CLJ10" s="105"/>
      <c r="CLK10" s="105"/>
      <c r="CLL10" s="105"/>
      <c r="CLM10" s="105"/>
      <c r="CLN10" s="105"/>
      <c r="CLO10" s="105"/>
      <c r="CLP10" s="105"/>
      <c r="CLQ10" s="105"/>
      <c r="CLR10" s="105"/>
      <c r="CLS10" s="105"/>
      <c r="CLT10" s="105"/>
      <c r="CLU10" s="105"/>
      <c r="CLV10" s="105"/>
      <c r="CLW10" s="105"/>
      <c r="CLX10" s="105"/>
      <c r="CLY10" s="105"/>
      <c r="CLZ10" s="105"/>
      <c r="CMA10" s="105"/>
      <c r="CMB10" s="105"/>
      <c r="CMC10" s="105"/>
      <c r="CMD10" s="105"/>
      <c r="CME10" s="105"/>
      <c r="CMF10" s="105"/>
      <c r="CMG10" s="105"/>
      <c r="CMH10" s="105"/>
      <c r="CMI10" s="105"/>
      <c r="CMJ10" s="105"/>
      <c r="CMK10" s="105"/>
      <c r="CML10" s="105"/>
      <c r="CMM10" s="105"/>
      <c r="CMN10" s="105"/>
      <c r="CMO10" s="105"/>
      <c r="CMP10" s="105"/>
      <c r="CMQ10" s="105"/>
      <c r="CMR10" s="105"/>
      <c r="CMS10" s="105"/>
      <c r="CMT10" s="105"/>
      <c r="CMU10" s="105"/>
      <c r="CMV10" s="105"/>
      <c r="CMW10" s="105"/>
      <c r="CMX10" s="105"/>
      <c r="CMY10" s="105"/>
      <c r="CMZ10" s="105"/>
      <c r="CNA10" s="105"/>
      <c r="CNB10" s="105"/>
      <c r="CNC10" s="105"/>
      <c r="CND10" s="105"/>
      <c r="CNE10" s="105"/>
      <c r="CNF10" s="105"/>
      <c r="CNG10" s="105"/>
      <c r="CNH10" s="105"/>
      <c r="CNI10" s="105"/>
      <c r="CNJ10" s="105"/>
      <c r="CNK10" s="105"/>
      <c r="CNL10" s="105"/>
      <c r="CNM10" s="105"/>
      <c r="CNN10" s="105"/>
      <c r="CNO10" s="105"/>
      <c r="CNP10" s="105"/>
      <c r="CNQ10" s="105"/>
      <c r="CNR10" s="105"/>
      <c r="CNS10" s="105"/>
      <c r="CNT10" s="105"/>
      <c r="CNU10" s="105"/>
      <c r="CNV10" s="105"/>
      <c r="CNW10" s="105"/>
      <c r="CNX10" s="105"/>
      <c r="CNY10" s="105"/>
      <c r="CNZ10" s="105"/>
      <c r="COA10" s="105"/>
      <c r="COB10" s="105"/>
      <c r="COC10" s="105"/>
      <c r="COD10" s="105"/>
      <c r="COE10" s="105"/>
      <c r="COF10" s="105"/>
      <c r="COG10" s="105"/>
      <c r="COH10" s="105"/>
      <c r="COI10" s="105"/>
      <c r="COJ10" s="105"/>
      <c r="COK10" s="105"/>
      <c r="COL10" s="105"/>
      <c r="COM10" s="105"/>
      <c r="CON10" s="105"/>
      <c r="COO10" s="105"/>
      <c r="COP10" s="105"/>
      <c r="COQ10" s="105"/>
      <c r="COR10" s="105"/>
      <c r="COS10" s="105"/>
      <c r="COT10" s="105"/>
      <c r="COU10" s="105"/>
      <c r="COV10" s="105"/>
      <c r="COW10" s="105"/>
      <c r="COX10" s="105"/>
      <c r="COY10" s="105"/>
      <c r="COZ10" s="105"/>
      <c r="CPA10" s="105"/>
      <c r="CPB10" s="105"/>
      <c r="CPC10" s="105"/>
      <c r="CPD10" s="105"/>
      <c r="CPE10" s="105"/>
      <c r="CPF10" s="105"/>
      <c r="CPG10" s="105"/>
      <c r="CPH10" s="105"/>
      <c r="CPI10" s="105"/>
      <c r="CPJ10" s="105"/>
      <c r="CPK10" s="105"/>
      <c r="CPL10" s="105"/>
      <c r="CPM10" s="105"/>
      <c r="CPN10" s="105"/>
      <c r="CPO10" s="105"/>
      <c r="CPP10" s="105"/>
      <c r="CPQ10" s="105"/>
      <c r="CPR10" s="105"/>
      <c r="CPS10" s="105"/>
      <c r="CPT10" s="105"/>
      <c r="CPU10" s="105"/>
      <c r="CPV10" s="105"/>
      <c r="CPW10" s="105"/>
      <c r="CPX10" s="105"/>
      <c r="CPY10" s="105"/>
      <c r="CPZ10" s="105"/>
      <c r="CQA10" s="105"/>
      <c r="CQB10" s="105"/>
      <c r="CQC10" s="105"/>
      <c r="CQD10" s="105"/>
      <c r="CQE10" s="105"/>
      <c r="CQF10" s="105"/>
      <c r="CQG10" s="105"/>
      <c r="CQH10" s="105"/>
      <c r="CQI10" s="105"/>
      <c r="CQJ10" s="105"/>
      <c r="CQK10" s="105"/>
      <c r="CQL10" s="105"/>
      <c r="CQM10" s="105"/>
      <c r="CQN10" s="105"/>
      <c r="CQO10" s="105"/>
      <c r="CQP10" s="105"/>
      <c r="CQQ10" s="105"/>
      <c r="CQR10" s="105"/>
      <c r="CQS10" s="105"/>
      <c r="CQT10" s="105"/>
      <c r="CQU10" s="105"/>
      <c r="CQV10" s="105"/>
      <c r="CQW10" s="105"/>
      <c r="CQX10" s="105"/>
      <c r="CQY10" s="105"/>
      <c r="CQZ10" s="105"/>
      <c r="CRA10" s="105"/>
      <c r="CRB10" s="105"/>
      <c r="CRC10" s="105"/>
      <c r="CRD10" s="105"/>
      <c r="CRE10" s="105"/>
      <c r="CRF10" s="105"/>
      <c r="CRG10" s="105"/>
      <c r="CRH10" s="105"/>
      <c r="CRI10" s="105"/>
      <c r="CRJ10" s="105"/>
      <c r="CRK10" s="105"/>
      <c r="CRL10" s="105"/>
      <c r="CRM10" s="105"/>
      <c r="CRN10" s="105"/>
      <c r="CRO10" s="105"/>
      <c r="CRP10" s="105"/>
      <c r="CRQ10" s="105"/>
      <c r="CRR10" s="105"/>
      <c r="CRS10" s="105"/>
      <c r="CRT10" s="105"/>
      <c r="CRU10" s="105"/>
      <c r="CRV10" s="105"/>
      <c r="CRW10" s="105"/>
      <c r="CRX10" s="105"/>
      <c r="CRY10" s="105"/>
      <c r="CRZ10" s="105"/>
      <c r="CSA10" s="105"/>
      <c r="CSB10" s="105"/>
      <c r="CSC10" s="105"/>
      <c r="CSD10" s="105"/>
      <c r="CSE10" s="105"/>
      <c r="CSF10" s="105"/>
      <c r="CSG10" s="105"/>
      <c r="CSH10" s="105"/>
      <c r="CSI10" s="105"/>
      <c r="CSJ10" s="105"/>
      <c r="CSK10" s="105"/>
      <c r="CSL10" s="105"/>
      <c r="CSM10" s="105"/>
      <c r="CSN10" s="105"/>
      <c r="CSO10" s="105"/>
      <c r="CSP10" s="105"/>
      <c r="CSQ10" s="105"/>
      <c r="CSR10" s="105"/>
      <c r="CSS10" s="105"/>
      <c r="CST10" s="105"/>
      <c r="CSU10" s="105"/>
      <c r="CSV10" s="105"/>
      <c r="CSW10" s="105"/>
      <c r="CSX10" s="105"/>
      <c r="CSY10" s="105"/>
      <c r="CSZ10" s="105"/>
      <c r="CTA10" s="105"/>
      <c r="CTB10" s="105"/>
      <c r="CTC10" s="105"/>
      <c r="CTD10" s="105"/>
      <c r="CTE10" s="105"/>
      <c r="CTF10" s="105"/>
      <c r="CTG10" s="105"/>
      <c r="CTH10" s="105"/>
      <c r="CTI10" s="105"/>
      <c r="CTJ10" s="105"/>
      <c r="CTK10" s="105"/>
      <c r="CTL10" s="105"/>
      <c r="CTM10" s="105"/>
      <c r="CTN10" s="105"/>
      <c r="CTO10" s="105"/>
      <c r="CTP10" s="105"/>
      <c r="CTQ10" s="105"/>
      <c r="CTR10" s="105"/>
      <c r="CTS10" s="105"/>
      <c r="CTT10" s="105"/>
      <c r="CTU10" s="105"/>
      <c r="CTV10" s="105"/>
      <c r="CTW10" s="105"/>
      <c r="CTX10" s="105"/>
      <c r="CTY10" s="105"/>
      <c r="CTZ10" s="105"/>
      <c r="CUA10" s="105"/>
      <c r="CUB10" s="105"/>
      <c r="CUC10" s="105"/>
      <c r="CUD10" s="105"/>
      <c r="CUE10" s="105"/>
      <c r="CUF10" s="105"/>
      <c r="CUG10" s="105"/>
      <c r="CUH10" s="105"/>
      <c r="CUI10" s="105"/>
      <c r="CUJ10" s="105"/>
      <c r="CUK10" s="105"/>
      <c r="CUL10" s="105"/>
      <c r="CUM10" s="105"/>
      <c r="CUN10" s="105"/>
      <c r="CUO10" s="105"/>
      <c r="CUP10" s="105"/>
      <c r="CUQ10" s="105"/>
      <c r="CUR10" s="105"/>
      <c r="CUS10" s="105"/>
      <c r="CUT10" s="105"/>
      <c r="CUU10" s="105"/>
      <c r="CUV10" s="105"/>
      <c r="CUW10" s="105"/>
      <c r="CUX10" s="105"/>
      <c r="CUY10" s="105"/>
      <c r="CUZ10" s="105"/>
      <c r="CVA10" s="105"/>
      <c r="CVB10" s="105"/>
      <c r="CVC10" s="105"/>
      <c r="CVD10" s="105"/>
      <c r="CVE10" s="105"/>
      <c r="CVF10" s="105"/>
      <c r="CVG10" s="105"/>
      <c r="CVH10" s="105"/>
      <c r="CVI10" s="105"/>
      <c r="CVJ10" s="105"/>
      <c r="CVK10" s="105"/>
      <c r="CVL10" s="105"/>
      <c r="CVM10" s="105"/>
      <c r="CVN10" s="105"/>
      <c r="CVO10" s="105"/>
      <c r="CVP10" s="105"/>
      <c r="CVQ10" s="105"/>
      <c r="CVR10" s="105"/>
      <c r="CVS10" s="105"/>
      <c r="CVT10" s="105"/>
      <c r="CVU10" s="105"/>
      <c r="CVV10" s="105"/>
      <c r="CVW10" s="105"/>
      <c r="CVX10" s="105"/>
      <c r="CVY10" s="105"/>
      <c r="CVZ10" s="105"/>
      <c r="CWA10" s="105"/>
      <c r="CWB10" s="105"/>
      <c r="CWC10" s="105"/>
      <c r="CWD10" s="105"/>
      <c r="CWE10" s="105"/>
      <c r="CWF10" s="105"/>
      <c r="CWG10" s="105"/>
      <c r="CWH10" s="105"/>
      <c r="CWI10" s="105"/>
      <c r="CWJ10" s="105"/>
      <c r="CWK10" s="105"/>
    </row>
    <row r="11" spans="1:2637" ht="32.25" customHeight="1" thickBot="1" x14ac:dyDescent="0.25">
      <c r="A11" s="205">
        <v>2165</v>
      </c>
      <c r="B11" s="206" t="str">
        <f>B10</f>
        <v>Нефтесбор к19 ДНС-1 Инвентарный № 130000006106</v>
      </c>
      <c r="C11" s="207"/>
      <c r="D11" s="208"/>
      <c r="E11" s="209">
        <f t="shared" ref="E11" si="1">G11+H11+F11+K11+L11</f>
        <v>749318</v>
      </c>
      <c r="F11" s="198">
        <v>237912</v>
      </c>
      <c r="G11" s="198">
        <v>55074</v>
      </c>
      <c r="H11" s="198">
        <v>294821</v>
      </c>
      <c r="I11" s="198">
        <f>1179+389+2593+18170+1517+76</f>
        <v>23924</v>
      </c>
      <c r="J11" s="198">
        <v>40499</v>
      </c>
      <c r="K11" s="198">
        <v>107804</v>
      </c>
      <c r="L11" s="210">
        <v>53707</v>
      </c>
      <c r="M11" s="211"/>
      <c r="N11" s="212"/>
      <c r="O11" s="213"/>
      <c r="P11" s="214"/>
      <c r="Q11" s="213"/>
      <c r="R11" s="215"/>
      <c r="S11" s="216"/>
      <c r="T11" s="217"/>
      <c r="U11" s="190"/>
      <c r="V11" s="216"/>
      <c r="W11" s="218"/>
      <c r="X11" s="219"/>
      <c r="Y11" s="220"/>
    </row>
    <row r="12" spans="1:2637" s="107" customFormat="1" ht="38.25" customHeight="1" thickBot="1" x14ac:dyDescent="0.25">
      <c r="A12" s="221"/>
      <c r="B12" s="222" t="s">
        <v>46</v>
      </c>
      <c r="C12" s="223"/>
      <c r="D12" s="224"/>
      <c r="E12" s="225">
        <f t="shared" ref="E12:L12" si="2">E11</f>
        <v>749318</v>
      </c>
      <c r="F12" s="226">
        <f t="shared" si="2"/>
        <v>237912</v>
      </c>
      <c r="G12" s="226">
        <f t="shared" si="2"/>
        <v>55074</v>
      </c>
      <c r="H12" s="226">
        <f t="shared" si="2"/>
        <v>294821</v>
      </c>
      <c r="I12" s="226">
        <f t="shared" si="2"/>
        <v>23924</v>
      </c>
      <c r="J12" s="226">
        <f t="shared" si="2"/>
        <v>40499</v>
      </c>
      <c r="K12" s="226">
        <f t="shared" si="2"/>
        <v>107804</v>
      </c>
      <c r="L12" s="227">
        <f t="shared" si="2"/>
        <v>53707</v>
      </c>
      <c r="M12" s="228"/>
      <c r="N12" s="136"/>
      <c r="O12" s="136"/>
      <c r="P12" s="229"/>
      <c r="Q12" s="136"/>
      <c r="R12" s="230"/>
      <c r="S12" s="231"/>
      <c r="T12" s="232"/>
      <c r="U12" s="232"/>
      <c r="V12" s="231"/>
      <c r="W12" s="232"/>
      <c r="X12" s="226"/>
      <c r="Y12" s="227"/>
    </row>
    <row r="13" spans="1:2637" s="124" customFormat="1" ht="26.25" customHeight="1" thickBot="1" x14ac:dyDescent="0.25">
      <c r="A13" s="118"/>
      <c r="B13" s="119" t="s">
        <v>116</v>
      </c>
      <c r="C13" s="233"/>
      <c r="D13" s="234"/>
      <c r="E13" s="235"/>
      <c r="F13" s="120"/>
      <c r="G13" s="120"/>
      <c r="H13" s="120"/>
      <c r="I13" s="120"/>
      <c r="J13" s="120"/>
      <c r="K13" s="120"/>
      <c r="L13" s="121"/>
      <c r="M13" s="236"/>
      <c r="N13" s="237"/>
      <c r="O13" s="238"/>
      <c r="P13" s="239"/>
      <c r="Q13" s="238"/>
      <c r="R13" s="122"/>
      <c r="S13" s="240"/>
      <c r="T13" s="123"/>
      <c r="U13" s="123"/>
      <c r="V13" s="240"/>
      <c r="W13" s="123"/>
      <c r="X13" s="123"/>
      <c r="Y13" s="241"/>
    </row>
    <row r="14" spans="1:2637" s="124" customFormat="1" ht="26.25" customHeight="1" x14ac:dyDescent="0.2">
      <c r="A14" s="112"/>
      <c r="B14" s="11" t="s">
        <v>62</v>
      </c>
      <c r="C14" s="242"/>
      <c r="D14" s="243"/>
      <c r="E14" s="244"/>
      <c r="F14" s="130"/>
      <c r="G14" s="130"/>
      <c r="H14" s="130"/>
      <c r="I14" s="130"/>
      <c r="J14" s="130"/>
      <c r="K14" s="130"/>
      <c r="L14" s="131"/>
      <c r="M14" s="245"/>
      <c r="N14" s="246"/>
      <c r="O14" s="247"/>
      <c r="P14" s="248"/>
      <c r="Q14" s="247"/>
      <c r="R14" s="114"/>
      <c r="S14" s="249"/>
      <c r="T14" s="115"/>
      <c r="U14" s="115"/>
      <c r="V14" s="249"/>
      <c r="W14" s="115"/>
      <c r="X14" s="115"/>
      <c r="Y14" s="132"/>
    </row>
    <row r="15" spans="1:2637" ht="41.25" customHeight="1" x14ac:dyDescent="0.2">
      <c r="A15" s="108"/>
      <c r="B15" s="250" t="s">
        <v>48</v>
      </c>
      <c r="C15" s="251"/>
      <c r="D15" s="140"/>
      <c r="E15" s="252">
        <f>E12*D40</f>
        <v>43619</v>
      </c>
      <c r="F15" s="127"/>
      <c r="G15" s="127"/>
      <c r="H15" s="127"/>
      <c r="I15" s="127"/>
      <c r="J15" s="127"/>
      <c r="K15" s="127"/>
      <c r="L15" s="128"/>
      <c r="M15" s="253"/>
      <c r="N15" s="254"/>
      <c r="O15" s="255"/>
      <c r="P15" s="256"/>
      <c r="Q15" s="255"/>
      <c r="R15" s="110"/>
      <c r="S15" s="257"/>
      <c r="T15" s="111"/>
      <c r="U15" s="111"/>
      <c r="V15" s="257"/>
      <c r="W15" s="111"/>
      <c r="X15" s="111"/>
      <c r="Y15" s="129"/>
    </row>
    <row r="16" spans="1:2637" ht="41.25" customHeight="1" x14ac:dyDescent="0.2">
      <c r="A16" s="112"/>
      <c r="B16" s="11" t="s">
        <v>49</v>
      </c>
      <c r="C16" s="242"/>
      <c r="D16" s="243"/>
      <c r="E16" s="244"/>
      <c r="F16" s="130"/>
      <c r="G16" s="130"/>
      <c r="H16" s="130"/>
      <c r="I16" s="130"/>
      <c r="J16" s="130"/>
      <c r="K16" s="130"/>
      <c r="L16" s="131"/>
      <c r="M16" s="245"/>
      <c r="N16" s="246"/>
      <c r="O16" s="247"/>
      <c r="P16" s="248"/>
      <c r="Q16" s="247"/>
      <c r="R16" s="114"/>
      <c r="S16" s="249"/>
      <c r="T16" s="115"/>
      <c r="U16" s="115"/>
      <c r="V16" s="249"/>
      <c r="W16" s="115"/>
      <c r="X16" s="115"/>
      <c r="Y16" s="132"/>
    </row>
    <row r="17" spans="1:25" ht="41.25" customHeight="1" x14ac:dyDescent="0.2">
      <c r="A17" s="112"/>
      <c r="B17" s="11" t="s">
        <v>59</v>
      </c>
      <c r="C17" s="242"/>
      <c r="D17" s="243"/>
      <c r="E17" s="244"/>
      <c r="F17" s="130"/>
      <c r="G17" s="130"/>
      <c r="H17" s="130"/>
      <c r="I17" s="130"/>
      <c r="J17" s="130"/>
      <c r="K17" s="130"/>
      <c r="L17" s="131"/>
      <c r="M17" s="245"/>
      <c r="N17" s="246"/>
      <c r="O17" s="247"/>
      <c r="P17" s="248"/>
      <c r="Q17" s="247"/>
      <c r="R17" s="114"/>
      <c r="S17" s="249"/>
      <c r="T17" s="115"/>
      <c r="U17" s="115"/>
      <c r="V17" s="249"/>
      <c r="W17" s="115"/>
      <c r="X17" s="115"/>
      <c r="Y17" s="132"/>
    </row>
    <row r="18" spans="1:25" ht="41.25" customHeight="1" thickBot="1" x14ac:dyDescent="0.25">
      <c r="A18" s="112"/>
      <c r="B18" s="12" t="s">
        <v>60</v>
      </c>
      <c r="C18" s="258"/>
      <c r="D18" s="259"/>
      <c r="E18" s="244"/>
      <c r="F18" s="130"/>
      <c r="G18" s="130"/>
      <c r="H18" s="130"/>
      <c r="I18" s="130"/>
      <c r="J18" s="130"/>
      <c r="K18" s="130"/>
      <c r="L18" s="131"/>
      <c r="M18" s="245"/>
      <c r="N18" s="246"/>
      <c r="O18" s="247"/>
      <c r="P18" s="248"/>
      <c r="Q18" s="247"/>
      <c r="R18" s="114"/>
      <c r="S18" s="249"/>
      <c r="T18" s="115"/>
      <c r="U18" s="115"/>
      <c r="V18" s="249"/>
      <c r="W18" s="115"/>
      <c r="X18" s="115"/>
      <c r="Y18" s="132"/>
    </row>
    <row r="19" spans="1:25" s="139" customFormat="1" ht="31.5" customHeight="1" thickBot="1" x14ac:dyDescent="0.25">
      <c r="A19" s="133"/>
      <c r="B19" s="134" t="s">
        <v>8</v>
      </c>
      <c r="C19" s="135"/>
      <c r="D19" s="135"/>
      <c r="E19" s="136">
        <f>E12+E15</f>
        <v>792937</v>
      </c>
      <c r="F19" s="136">
        <f t="shared" ref="F19:L19" si="3">F12</f>
        <v>237912</v>
      </c>
      <c r="G19" s="136">
        <f t="shared" si="3"/>
        <v>55074</v>
      </c>
      <c r="H19" s="136">
        <f t="shared" si="3"/>
        <v>294821</v>
      </c>
      <c r="I19" s="136">
        <f t="shared" si="3"/>
        <v>23924</v>
      </c>
      <c r="J19" s="136">
        <f t="shared" si="3"/>
        <v>40499</v>
      </c>
      <c r="K19" s="136">
        <f t="shared" si="3"/>
        <v>107804</v>
      </c>
      <c r="L19" s="136">
        <f t="shared" si="3"/>
        <v>53707</v>
      </c>
      <c r="M19" s="228"/>
      <c r="N19" s="136"/>
      <c r="O19" s="136"/>
      <c r="P19" s="229"/>
      <c r="Q19" s="136"/>
      <c r="R19" s="137"/>
      <c r="S19" s="260"/>
      <c r="T19" s="138"/>
      <c r="U19" s="138"/>
      <c r="V19" s="260"/>
      <c r="W19" s="138"/>
      <c r="X19" s="138"/>
      <c r="Y19" s="136"/>
    </row>
    <row r="20" spans="1:25" ht="13.5" x14ac:dyDescent="0.2">
      <c r="A20" s="108"/>
      <c r="B20" s="109"/>
      <c r="C20" s="126"/>
      <c r="D20" s="127"/>
      <c r="E20" s="127"/>
      <c r="F20" s="127"/>
      <c r="G20" s="127"/>
      <c r="H20" s="127"/>
      <c r="I20" s="127"/>
      <c r="J20" s="127"/>
      <c r="K20" s="127"/>
      <c r="L20" s="128"/>
      <c r="M20" s="253"/>
      <c r="N20" s="261"/>
      <c r="O20" s="255"/>
      <c r="P20" s="262"/>
      <c r="Q20" s="255"/>
      <c r="R20" s="110"/>
      <c r="S20" s="257"/>
      <c r="T20" s="111"/>
      <c r="U20" s="111"/>
      <c r="V20" s="257"/>
      <c r="W20" s="111"/>
      <c r="X20" s="111"/>
      <c r="Y20" s="129"/>
    </row>
    <row r="21" spans="1:25" ht="39.75" customHeight="1" x14ac:dyDescent="0.2">
      <c r="A21" s="112"/>
      <c r="B21" s="113" t="s">
        <v>9</v>
      </c>
      <c r="C21" s="263"/>
      <c r="D21" s="264"/>
      <c r="E21" s="115"/>
      <c r="F21" s="115"/>
      <c r="G21" s="115"/>
      <c r="H21" s="115"/>
      <c r="I21" s="115"/>
      <c r="J21" s="115"/>
      <c r="K21" s="115"/>
      <c r="L21" s="116"/>
      <c r="M21" s="245"/>
      <c r="N21" s="246"/>
      <c r="O21" s="247"/>
      <c r="P21" s="248"/>
      <c r="Q21" s="247"/>
      <c r="R21" s="114"/>
      <c r="S21" s="249"/>
      <c r="T21" s="115"/>
      <c r="U21" s="115"/>
      <c r="V21" s="249"/>
      <c r="W21" s="115"/>
      <c r="X21" s="115"/>
      <c r="Y21" s="132"/>
    </row>
    <row r="22" spans="1:25" ht="14.25" thickBot="1" x14ac:dyDescent="0.25">
      <c r="A22" s="150"/>
      <c r="B22" s="265"/>
      <c r="C22" s="266"/>
      <c r="D22" s="267"/>
      <c r="E22" s="267"/>
      <c r="F22" s="267"/>
      <c r="G22" s="267"/>
      <c r="H22" s="267"/>
      <c r="I22" s="267"/>
      <c r="J22" s="267"/>
      <c r="K22" s="267"/>
      <c r="L22" s="268"/>
      <c r="M22" s="269"/>
      <c r="N22" s="270"/>
      <c r="O22" s="271"/>
      <c r="P22" s="272"/>
      <c r="Q22" s="271"/>
      <c r="R22" s="273"/>
      <c r="S22" s="274"/>
      <c r="T22" s="275"/>
      <c r="U22" s="275"/>
      <c r="V22" s="274"/>
      <c r="W22" s="275"/>
      <c r="X22" s="275"/>
      <c r="Y22" s="276"/>
    </row>
    <row r="23" spans="1:25" ht="39.75" customHeight="1" thickBot="1" x14ac:dyDescent="0.25">
      <c r="A23" s="125"/>
      <c r="B23" s="277" t="s">
        <v>10</v>
      </c>
      <c r="C23" s="278"/>
      <c r="D23" s="279"/>
      <c r="E23" s="279"/>
      <c r="F23" s="279"/>
      <c r="G23" s="279"/>
      <c r="H23" s="279"/>
      <c r="I23" s="279"/>
      <c r="J23" s="279"/>
      <c r="K23" s="279"/>
      <c r="L23" s="280"/>
      <c r="M23" s="281"/>
      <c r="N23" s="282"/>
      <c r="O23" s="283"/>
      <c r="P23" s="284"/>
      <c r="Q23" s="283"/>
      <c r="R23" s="285"/>
      <c r="S23" s="286"/>
      <c r="T23" s="287"/>
      <c r="U23" s="287"/>
      <c r="V23" s="286"/>
      <c r="W23" s="287"/>
      <c r="X23" s="287"/>
      <c r="Y23" s="288"/>
    </row>
    <row r="24" spans="1:25" ht="39.75" customHeight="1" x14ac:dyDescent="0.2">
      <c r="A24" s="289"/>
      <c r="B24" s="290" t="s">
        <v>11</v>
      </c>
      <c r="C24" s="291"/>
      <c r="D24" s="292"/>
      <c r="E24" s="292"/>
      <c r="F24" s="292"/>
      <c r="G24" s="292"/>
      <c r="H24" s="292"/>
      <c r="I24" s="292"/>
      <c r="J24" s="292"/>
      <c r="K24" s="292"/>
      <c r="L24" s="293"/>
      <c r="M24" s="294"/>
      <c r="N24" s="295"/>
      <c r="O24" s="296"/>
      <c r="P24" s="297"/>
      <c r="Q24" s="296"/>
      <c r="R24" s="298"/>
      <c r="S24" s="299"/>
      <c r="T24" s="300"/>
      <c r="U24" s="300"/>
      <c r="V24" s="299"/>
      <c r="W24" s="300"/>
      <c r="X24" s="300"/>
      <c r="Y24" s="301"/>
    </row>
    <row r="25" spans="1:25" ht="39.75" customHeight="1" thickBot="1" x14ac:dyDescent="0.25">
      <c r="A25" s="302"/>
      <c r="B25" s="303" t="s">
        <v>12</v>
      </c>
      <c r="C25" s="304"/>
      <c r="D25" s="305"/>
      <c r="E25" s="305"/>
      <c r="F25" s="305"/>
      <c r="G25" s="305"/>
      <c r="H25" s="305"/>
      <c r="I25" s="305"/>
      <c r="J25" s="305"/>
      <c r="K25" s="305"/>
      <c r="L25" s="306"/>
      <c r="M25" s="307"/>
      <c r="N25" s="308"/>
      <c r="O25" s="309"/>
      <c r="P25" s="310"/>
      <c r="Q25" s="309"/>
      <c r="R25" s="311"/>
      <c r="S25" s="312"/>
      <c r="T25" s="313"/>
      <c r="U25" s="313"/>
      <c r="V25" s="312"/>
      <c r="W25" s="313"/>
      <c r="X25" s="313"/>
      <c r="Y25" s="314"/>
    </row>
    <row r="26" spans="1:25" ht="39.75" customHeight="1" x14ac:dyDescent="0.2">
      <c r="A26" s="112"/>
      <c r="B26" s="145" t="s">
        <v>13</v>
      </c>
      <c r="C26" s="315"/>
      <c r="D26" s="316"/>
      <c r="E26" s="316"/>
      <c r="F26" s="316"/>
      <c r="G26" s="316"/>
      <c r="H26" s="316"/>
      <c r="I26" s="316"/>
      <c r="J26" s="316"/>
      <c r="K26" s="316"/>
      <c r="L26" s="317"/>
      <c r="M26" s="318"/>
      <c r="N26" s="319"/>
      <c r="O26" s="320"/>
      <c r="P26" s="321"/>
      <c r="Q26" s="320"/>
      <c r="R26" s="322"/>
      <c r="S26" s="323"/>
      <c r="T26" s="141"/>
      <c r="U26" s="141"/>
      <c r="V26" s="323"/>
      <c r="W26" s="141"/>
      <c r="X26" s="141"/>
      <c r="Y26" s="142"/>
    </row>
    <row r="27" spans="1:25" ht="39.75" customHeight="1" x14ac:dyDescent="0.2">
      <c r="A27" s="117"/>
      <c r="B27" s="145" t="s">
        <v>14</v>
      </c>
      <c r="C27" s="146"/>
      <c r="D27" s="147"/>
      <c r="E27" s="147"/>
      <c r="F27" s="147"/>
      <c r="G27" s="147"/>
      <c r="H27" s="147"/>
      <c r="I27" s="147"/>
      <c r="J27" s="147"/>
      <c r="K27" s="147"/>
      <c r="L27" s="148"/>
      <c r="M27" s="324"/>
      <c r="N27" s="325"/>
      <c r="O27" s="326"/>
      <c r="P27" s="327"/>
      <c r="Q27" s="326"/>
      <c r="R27" s="149"/>
      <c r="S27" s="328"/>
      <c r="T27" s="329"/>
      <c r="U27" s="329"/>
      <c r="V27" s="328"/>
      <c r="W27" s="329"/>
      <c r="X27" s="329"/>
      <c r="Y27" s="330"/>
    </row>
    <row r="28" spans="1:25" ht="14.25" thickBot="1" x14ac:dyDescent="0.25">
      <c r="A28" s="150"/>
      <c r="B28" s="151"/>
      <c r="C28" s="152"/>
      <c r="D28" s="143"/>
      <c r="E28" s="143"/>
      <c r="F28" s="143"/>
      <c r="G28" s="143"/>
      <c r="H28" s="143"/>
      <c r="I28" s="143"/>
      <c r="J28" s="143"/>
      <c r="K28" s="143"/>
      <c r="L28" s="153"/>
      <c r="M28" s="331"/>
      <c r="N28" s="332"/>
      <c r="O28" s="333"/>
      <c r="P28" s="334"/>
      <c r="Q28" s="333"/>
      <c r="R28" s="154"/>
      <c r="S28" s="335"/>
      <c r="T28" s="144"/>
      <c r="U28" s="144"/>
      <c r="V28" s="335"/>
      <c r="W28" s="144"/>
      <c r="X28" s="144"/>
      <c r="Y28" s="336"/>
    </row>
    <row r="29" spans="1:25" ht="36" customHeight="1" x14ac:dyDescent="0.2">
      <c r="A29" s="97"/>
      <c r="B29" s="155"/>
      <c r="C29" s="156"/>
      <c r="D29" s="156"/>
      <c r="E29" s="156"/>
      <c r="F29" s="156"/>
      <c r="G29" s="156"/>
      <c r="H29" s="156"/>
      <c r="I29" s="156"/>
      <c r="J29" s="156"/>
      <c r="K29" s="432"/>
      <c r="L29" s="432"/>
      <c r="M29" s="432"/>
      <c r="N29" s="432"/>
      <c r="O29" s="432"/>
      <c r="P29" s="432"/>
      <c r="Q29" s="432"/>
      <c r="R29" s="432"/>
      <c r="S29" s="432"/>
      <c r="T29" s="432"/>
      <c r="U29" s="432"/>
      <c r="V29" s="432"/>
      <c r="W29" s="432"/>
      <c r="X29" s="432"/>
      <c r="Y29" s="432"/>
    </row>
    <row r="30" spans="1:25" ht="12.75" customHeight="1" x14ac:dyDescent="0.2">
      <c r="B30" s="414"/>
      <c r="C30" s="415"/>
      <c r="D30" s="418" t="s">
        <v>50</v>
      </c>
      <c r="E30" s="420" t="s">
        <v>15</v>
      </c>
      <c r="F30" s="421"/>
      <c r="G30" s="421"/>
      <c r="H30" s="157"/>
      <c r="I30" s="157"/>
      <c r="K30" s="422"/>
      <c r="L30" s="422"/>
      <c r="M30" s="422"/>
      <c r="N30" s="422"/>
      <c r="O30" s="422"/>
      <c r="P30" s="422"/>
      <c r="Q30" s="422"/>
      <c r="R30" s="422"/>
      <c r="S30" s="422"/>
      <c r="T30" s="422"/>
      <c r="U30" s="422"/>
      <c r="V30" s="422"/>
      <c r="W30" s="422"/>
      <c r="X30" s="422"/>
      <c r="Y30" s="422"/>
    </row>
    <row r="31" spans="1:25" ht="19.5" customHeight="1" x14ac:dyDescent="0.2">
      <c r="B31" s="416"/>
      <c r="C31" s="417"/>
      <c r="D31" s="419"/>
      <c r="E31" s="158">
        <v>2015</v>
      </c>
      <c r="F31" s="158">
        <v>2016</v>
      </c>
      <c r="G31" s="159">
        <v>2017</v>
      </c>
      <c r="H31" s="199"/>
      <c r="I31" s="199"/>
      <c r="J31" s="199"/>
      <c r="K31" s="422"/>
      <c r="L31" s="422"/>
      <c r="M31" s="422"/>
      <c r="N31" s="422"/>
      <c r="O31" s="422"/>
      <c r="P31" s="422"/>
      <c r="Q31" s="422"/>
      <c r="R31" s="422"/>
      <c r="S31" s="422"/>
      <c r="T31" s="422"/>
      <c r="U31" s="422"/>
      <c r="V31" s="422"/>
      <c r="W31" s="422"/>
      <c r="X31" s="422"/>
      <c r="Y31" s="422"/>
    </row>
    <row r="32" spans="1:25" ht="29.25" customHeight="1" x14ac:dyDescent="0.2">
      <c r="B32" s="423" t="s">
        <v>51</v>
      </c>
      <c r="C32" s="424"/>
      <c r="D32" s="160"/>
      <c r="E32" s="161"/>
      <c r="F32" s="161"/>
      <c r="G32" s="161"/>
      <c r="H32" s="162"/>
      <c r="I32" s="162"/>
      <c r="J32" s="162"/>
      <c r="K32" s="163"/>
      <c r="L32" s="162"/>
      <c r="M32" s="337"/>
      <c r="N32" s="337"/>
      <c r="O32" s="338"/>
      <c r="P32" s="337"/>
      <c r="Q32" s="337"/>
    </row>
    <row r="33" spans="1:25" ht="13.5" x14ac:dyDescent="0.25">
      <c r="A33" s="97"/>
      <c r="B33" s="1"/>
      <c r="C33" s="166"/>
      <c r="D33" s="166"/>
      <c r="E33" s="166"/>
      <c r="F33" s="97"/>
      <c r="G33" s="97"/>
      <c r="H33" s="97"/>
      <c r="I33" s="97"/>
      <c r="J33" s="97"/>
      <c r="K33" s="97"/>
      <c r="L33" s="97"/>
      <c r="M33" s="340"/>
      <c r="N33" s="340"/>
      <c r="O33" s="340"/>
      <c r="P33" s="340"/>
      <c r="Q33" s="341"/>
      <c r="R33" s="168"/>
      <c r="S33" s="338"/>
      <c r="T33" s="168"/>
      <c r="U33" s="168"/>
      <c r="V33" s="338"/>
      <c r="W33" s="163"/>
      <c r="X33" s="169"/>
    </row>
    <row r="34" spans="1:25" ht="13.5" x14ac:dyDescent="0.25">
      <c r="A34" s="2" t="s">
        <v>16</v>
      </c>
      <c r="B34" s="2"/>
      <c r="C34" s="2"/>
      <c r="D34" s="2"/>
      <c r="E34" s="2"/>
      <c r="F34" s="97"/>
      <c r="G34" s="97"/>
      <c r="H34" s="97"/>
      <c r="I34" s="97"/>
      <c r="J34" s="97"/>
      <c r="K34" s="97"/>
      <c r="L34" s="97"/>
      <c r="M34" s="340"/>
      <c r="N34" s="340"/>
      <c r="O34" s="340"/>
      <c r="P34" s="340"/>
      <c r="Q34" s="341"/>
      <c r="R34" s="168"/>
      <c r="S34" s="338"/>
      <c r="T34" s="168"/>
      <c r="U34" s="168"/>
      <c r="V34" s="338"/>
      <c r="W34" s="163"/>
      <c r="X34" s="169"/>
    </row>
    <row r="35" spans="1:25" ht="14.25" thickBot="1" x14ac:dyDescent="0.3">
      <c r="A35" s="2"/>
      <c r="B35" s="2"/>
      <c r="C35" s="2"/>
      <c r="D35" s="2"/>
      <c r="E35" s="2"/>
      <c r="F35" s="97"/>
      <c r="G35" s="97"/>
      <c r="H35" s="97"/>
      <c r="I35" s="97"/>
      <c r="J35" s="97"/>
      <c r="K35" s="97"/>
      <c r="L35" s="97"/>
      <c r="M35" s="340"/>
      <c r="N35" s="340"/>
      <c r="O35" s="340"/>
      <c r="P35" s="340"/>
      <c r="Q35" s="341"/>
      <c r="R35" s="168"/>
      <c r="S35" s="338"/>
      <c r="T35" s="168"/>
      <c r="U35" s="168"/>
      <c r="V35" s="338"/>
      <c r="W35" s="163"/>
      <c r="X35" s="169"/>
    </row>
    <row r="36" spans="1:25" ht="13.5" x14ac:dyDescent="0.25">
      <c r="A36" s="342"/>
      <c r="B36" s="343"/>
      <c r="C36" s="343"/>
      <c r="D36" s="170" t="s">
        <v>17</v>
      </c>
      <c r="E36" s="425"/>
      <c r="F36" s="425"/>
      <c r="G36" s="425"/>
      <c r="H36" s="425"/>
      <c r="I36" s="425"/>
      <c r="J36" s="425"/>
      <c r="K36" s="168"/>
      <c r="L36" s="168"/>
      <c r="M36" s="338"/>
      <c r="N36" s="341"/>
      <c r="O36" s="344"/>
      <c r="P36" s="341"/>
    </row>
    <row r="37" spans="1:25" ht="15.75" customHeight="1" x14ac:dyDescent="0.25">
      <c r="A37" s="172">
        <v>1</v>
      </c>
      <c r="B37" s="3" t="s">
        <v>18</v>
      </c>
      <c r="C37" s="173"/>
      <c r="D37" s="174"/>
      <c r="E37" s="412"/>
      <c r="F37" s="413"/>
      <c r="G37" s="413"/>
      <c r="H37" s="413"/>
      <c r="I37" s="413"/>
      <c r="J37" s="175"/>
      <c r="K37" s="168"/>
      <c r="L37" s="168"/>
      <c r="M37" s="164"/>
      <c r="N37" s="167"/>
      <c r="O37" s="171"/>
      <c r="P37" s="167"/>
      <c r="Q37" s="165"/>
      <c r="S37" s="165"/>
      <c r="V37" s="165"/>
    </row>
    <row r="38" spans="1:25" ht="13.5" customHeight="1" x14ac:dyDescent="0.25">
      <c r="A38" s="172">
        <v>2</v>
      </c>
      <c r="B38" s="3" t="s">
        <v>52</v>
      </c>
      <c r="C38" s="173"/>
      <c r="D38" s="174"/>
      <c r="E38" s="412"/>
      <c r="F38" s="413"/>
      <c r="G38" s="413"/>
      <c r="H38" s="413"/>
      <c r="I38" s="413"/>
      <c r="J38" s="168"/>
      <c r="K38" s="168"/>
      <c r="L38" s="168"/>
      <c r="M38" s="164"/>
      <c r="N38" s="167"/>
      <c r="O38" s="171"/>
      <c r="P38" s="167"/>
      <c r="Q38" s="165"/>
      <c r="S38" s="165"/>
      <c r="V38" s="165"/>
    </row>
    <row r="39" spans="1:25" ht="13.5" x14ac:dyDescent="0.25">
      <c r="A39" s="172">
        <v>4</v>
      </c>
      <c r="B39" s="3" t="s">
        <v>47</v>
      </c>
      <c r="C39" s="173" t="s">
        <v>1</v>
      </c>
      <c r="D39" s="345">
        <v>2.8000000000000001E-2</v>
      </c>
      <c r="E39" s="163"/>
      <c r="F39" s="163"/>
      <c r="G39" s="168"/>
      <c r="H39" s="168"/>
      <c r="I39" s="168"/>
      <c r="J39" s="168"/>
      <c r="K39" s="168"/>
      <c r="L39" s="168"/>
      <c r="M39" s="164"/>
      <c r="N39" s="167"/>
      <c r="O39" s="171"/>
      <c r="P39" s="167"/>
      <c r="Q39" s="165"/>
      <c r="S39" s="165"/>
      <c r="V39" s="165"/>
    </row>
    <row r="40" spans="1:25" ht="13.5" x14ac:dyDescent="0.25">
      <c r="A40" s="172">
        <v>3</v>
      </c>
      <c r="B40" s="3" t="s">
        <v>7</v>
      </c>
      <c r="C40" s="173" t="s">
        <v>1</v>
      </c>
      <c r="D40" s="346">
        <v>5.8212E-2</v>
      </c>
      <c r="E40" s="163"/>
      <c r="F40" s="163"/>
      <c r="G40" s="168"/>
      <c r="H40" s="168"/>
      <c r="I40" s="168"/>
      <c r="J40" s="168"/>
      <c r="K40" s="168"/>
      <c r="L40" s="168"/>
      <c r="M40" s="164"/>
      <c r="N40" s="167"/>
      <c r="O40" s="171"/>
      <c r="P40" s="167"/>
      <c r="Q40" s="165"/>
      <c r="S40" s="165"/>
      <c r="V40" s="165"/>
    </row>
    <row r="41" spans="1:25" ht="13.5" x14ac:dyDescent="0.25">
      <c r="A41" s="172">
        <v>4</v>
      </c>
      <c r="B41" s="3" t="s">
        <v>9</v>
      </c>
      <c r="C41" s="173" t="s">
        <v>1</v>
      </c>
      <c r="D41" s="176">
        <v>1.4999999999999999E-2</v>
      </c>
      <c r="E41" s="163"/>
      <c r="F41" s="163"/>
      <c r="G41" s="168"/>
      <c r="H41" s="168"/>
      <c r="I41" s="168"/>
      <c r="J41" s="168"/>
      <c r="K41" s="168"/>
      <c r="L41" s="168"/>
      <c r="M41" s="164"/>
      <c r="N41" s="167"/>
      <c r="O41" s="171"/>
      <c r="P41" s="167"/>
      <c r="Q41" s="165"/>
      <c r="S41" s="165"/>
      <c r="V41" s="165"/>
    </row>
    <row r="42" spans="1:25" ht="25.5" x14ac:dyDescent="0.25">
      <c r="A42" s="172">
        <v>5</v>
      </c>
      <c r="B42" s="19" t="s">
        <v>53</v>
      </c>
      <c r="C42" s="173" t="s">
        <v>1</v>
      </c>
      <c r="D42" s="176">
        <v>1.4999999999999999E-2</v>
      </c>
      <c r="E42" s="163"/>
      <c r="F42" s="163"/>
      <c r="G42" s="168"/>
      <c r="H42" s="168"/>
      <c r="I42" s="168"/>
      <c r="J42" s="168"/>
      <c r="K42" s="168"/>
      <c r="L42" s="168"/>
      <c r="M42" s="164"/>
      <c r="N42" s="167"/>
      <c r="O42" s="171"/>
      <c r="P42" s="167"/>
      <c r="Q42" s="165"/>
      <c r="S42" s="165"/>
      <c r="V42" s="165"/>
    </row>
    <row r="43" spans="1:25" ht="13.5" x14ac:dyDescent="0.25">
      <c r="A43" s="172">
        <v>6</v>
      </c>
      <c r="B43" s="3" t="s">
        <v>19</v>
      </c>
      <c r="C43" s="173" t="s">
        <v>1</v>
      </c>
      <c r="D43" s="177">
        <f>(K19/(G19+J19))*0.85</f>
        <v>0.96</v>
      </c>
      <c r="E43" s="412"/>
      <c r="F43" s="413"/>
      <c r="G43" s="413"/>
      <c r="H43" s="413"/>
      <c r="I43" s="413"/>
      <c r="J43" s="168"/>
      <c r="K43" s="168"/>
      <c r="L43" s="168"/>
      <c r="M43" s="164"/>
      <c r="N43" s="167"/>
      <c r="O43" s="171"/>
      <c r="P43" s="167"/>
      <c r="Q43" s="165"/>
      <c r="S43" s="165"/>
      <c r="V43" s="165"/>
    </row>
    <row r="44" spans="1:25" ht="14.25" thickBot="1" x14ac:dyDescent="0.3">
      <c r="A44" s="178">
        <v>7</v>
      </c>
      <c r="B44" s="20" t="s">
        <v>20</v>
      </c>
      <c r="C44" s="179" t="s">
        <v>1</v>
      </c>
      <c r="D44" s="180">
        <f>(L19/(G19+J19))*0.8</f>
        <v>0.45</v>
      </c>
      <c r="E44" s="412"/>
      <c r="F44" s="413"/>
      <c r="G44" s="413"/>
      <c r="H44" s="413"/>
      <c r="I44" s="413"/>
      <c r="J44" s="168"/>
      <c r="K44" s="168"/>
      <c r="L44" s="168"/>
      <c r="M44" s="164"/>
      <c r="N44" s="167"/>
      <c r="O44" s="171"/>
      <c r="P44" s="167"/>
      <c r="Q44" s="165"/>
      <c r="S44" s="165"/>
      <c r="V44" s="165"/>
    </row>
    <row r="45" spans="1:25" ht="13.5" x14ac:dyDescent="0.25">
      <c r="A45" s="181"/>
      <c r="B45" s="2"/>
      <c r="C45" s="181"/>
      <c r="D45" s="97"/>
      <c r="E45" s="97"/>
      <c r="P45" s="340"/>
      <c r="Q45" s="341"/>
      <c r="R45" s="163"/>
      <c r="S45" s="341"/>
      <c r="T45" s="168"/>
      <c r="U45" s="168"/>
      <c r="V45" s="338"/>
      <c r="W45" s="168"/>
      <c r="X45" s="168"/>
      <c r="Y45" s="163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K30:Y31"/>
    <mergeCell ref="B32:C32"/>
    <mergeCell ref="E36:J36"/>
    <mergeCell ref="J6:J7"/>
    <mergeCell ref="K6:K7"/>
    <mergeCell ref="L6:L7"/>
    <mergeCell ref="N6:O6"/>
    <mergeCell ref="P6:Q6"/>
    <mergeCell ref="K29:Y29"/>
    <mergeCell ref="T5:T7"/>
    <mergeCell ref="U5:U7"/>
    <mergeCell ref="V5:V7"/>
    <mergeCell ref="W5:W7"/>
    <mergeCell ref="X5:X7"/>
    <mergeCell ref="Y5:Y7"/>
    <mergeCell ref="E5:E7"/>
    <mergeCell ref="E37:I37"/>
    <mergeCell ref="E38:I38"/>
    <mergeCell ref="E43:I43"/>
    <mergeCell ref="E44:I44"/>
    <mergeCell ref="B30:C31"/>
    <mergeCell ref="D30:D31"/>
    <mergeCell ref="E30:G30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25" customWidth="1"/>
    <col min="2" max="2" width="25.140625" style="25" customWidth="1"/>
    <col min="3" max="3" width="7.140625" style="25" customWidth="1"/>
    <col min="4" max="4" width="10.7109375" style="25" customWidth="1"/>
    <col min="5" max="5" width="9.7109375" style="25" customWidth="1"/>
    <col min="6" max="6" width="8.28515625" style="25" customWidth="1"/>
    <col min="7" max="7" width="8.42578125" style="25" customWidth="1"/>
    <col min="8" max="9" width="9.42578125" style="25" customWidth="1"/>
    <col min="10" max="10" width="11.7109375" style="25" customWidth="1"/>
    <col min="11" max="16384" width="9.140625" style="25"/>
  </cols>
  <sheetData>
    <row r="1" spans="1:16" s="31" customFormat="1" ht="12" x14ac:dyDescent="0.2">
      <c r="A1" s="57" t="s">
        <v>79</v>
      </c>
      <c r="B1" s="57"/>
      <c r="C1" s="57"/>
      <c r="D1" s="57"/>
      <c r="E1" s="57"/>
      <c r="I1" s="470" t="s">
        <v>112</v>
      </c>
      <c r="J1" s="470"/>
    </row>
    <row r="2" spans="1:16" s="55" customFormat="1" x14ac:dyDescent="0.2">
      <c r="A2" s="56" t="s">
        <v>57</v>
      </c>
    </row>
    <row r="3" spans="1:16" x14ac:dyDescent="0.2">
      <c r="A3" s="471" t="s">
        <v>78</v>
      </c>
      <c r="B3" s="471"/>
      <c r="C3" s="471"/>
      <c r="D3" s="471"/>
      <c r="E3" s="471"/>
      <c r="F3" s="471"/>
      <c r="G3" s="471"/>
      <c r="H3" s="471"/>
      <c r="I3" s="471"/>
      <c r="J3" s="471"/>
    </row>
    <row r="4" spans="1:16" ht="15" customHeight="1" x14ac:dyDescent="0.2">
      <c r="A4" s="472" t="s">
        <v>0</v>
      </c>
      <c r="B4" s="472"/>
      <c r="C4" s="472"/>
      <c r="D4" s="472"/>
      <c r="E4" s="472"/>
      <c r="F4" s="472"/>
      <c r="G4" s="472"/>
      <c r="H4" s="472"/>
      <c r="I4" s="472"/>
      <c r="J4" s="472"/>
      <c r="K4" s="53"/>
      <c r="L4" s="53"/>
      <c r="M4" s="53"/>
      <c r="N4" s="54"/>
      <c r="O4" s="54"/>
      <c r="P4" s="54"/>
    </row>
    <row r="5" spans="1:16" ht="15" customHeight="1" thickBot="1" x14ac:dyDescent="0.25">
      <c r="A5" s="472" t="s">
        <v>21</v>
      </c>
      <c r="B5" s="472"/>
      <c r="C5" s="472"/>
      <c r="D5" s="472"/>
      <c r="E5" s="472"/>
      <c r="F5" s="472"/>
      <c r="G5" s="472"/>
      <c r="H5" s="472"/>
      <c r="I5" s="472"/>
      <c r="J5" s="472"/>
      <c r="K5" s="53"/>
      <c r="L5" s="53"/>
      <c r="M5" s="53"/>
    </row>
    <row r="6" spans="1:16" ht="20.25" customHeight="1" x14ac:dyDescent="0.2">
      <c r="A6" s="465" t="s">
        <v>77</v>
      </c>
      <c r="B6" s="465" t="s">
        <v>76</v>
      </c>
      <c r="C6" s="465" t="s">
        <v>75</v>
      </c>
      <c r="D6" s="465" t="s">
        <v>74</v>
      </c>
      <c r="E6" s="465" t="s">
        <v>73</v>
      </c>
      <c r="F6" s="465" t="s">
        <v>72</v>
      </c>
      <c r="G6" s="463" t="s">
        <v>71</v>
      </c>
      <c r="H6" s="465" t="s">
        <v>55</v>
      </c>
      <c r="I6" s="465" t="s">
        <v>70</v>
      </c>
      <c r="J6" s="465" t="s">
        <v>69</v>
      </c>
    </row>
    <row r="7" spans="1:16" ht="68.25" customHeight="1" thickBot="1" x14ac:dyDescent="0.25">
      <c r="A7" s="466"/>
      <c r="B7" s="466"/>
      <c r="C7" s="466"/>
      <c r="D7" s="466"/>
      <c r="E7" s="466"/>
      <c r="F7" s="466"/>
      <c r="G7" s="464"/>
      <c r="H7" s="466"/>
      <c r="I7" s="466"/>
      <c r="J7" s="466"/>
    </row>
    <row r="8" spans="1:16" ht="25.5" customHeight="1" thickBot="1" x14ac:dyDescent="0.25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51">
        <v>6</v>
      </c>
      <c r="G8" s="51">
        <v>7</v>
      </c>
      <c r="H8" s="52">
        <v>8</v>
      </c>
      <c r="I8" s="52">
        <v>9</v>
      </c>
      <c r="J8" s="51">
        <v>10</v>
      </c>
    </row>
    <row r="9" spans="1:16" ht="12.75" customHeight="1" x14ac:dyDescent="0.2">
      <c r="A9" s="50"/>
      <c r="B9" s="49"/>
      <c r="C9" s="47"/>
      <c r="D9" s="47"/>
      <c r="E9" s="47"/>
      <c r="F9" s="48"/>
      <c r="G9" s="47"/>
      <c r="H9" s="48"/>
      <c r="I9" s="47"/>
      <c r="J9" s="46"/>
    </row>
    <row r="10" spans="1:16" x14ac:dyDescent="0.2">
      <c r="A10" s="45"/>
      <c r="B10" s="44"/>
      <c r="C10" s="39"/>
      <c r="D10" s="39"/>
      <c r="E10" s="39"/>
      <c r="F10" s="40"/>
      <c r="G10" s="39"/>
      <c r="H10" s="40"/>
      <c r="I10" s="39"/>
      <c r="J10" s="38"/>
    </row>
    <row r="11" spans="1:16" s="31" customFormat="1" x14ac:dyDescent="0.2">
      <c r="A11" s="45"/>
      <c r="B11" s="44"/>
      <c r="C11" s="39"/>
      <c r="D11" s="39"/>
      <c r="E11" s="39"/>
      <c r="F11" s="40"/>
      <c r="G11" s="39"/>
      <c r="H11" s="40"/>
      <c r="I11" s="39"/>
      <c r="J11" s="38"/>
    </row>
    <row r="12" spans="1:16" s="31" customFormat="1" ht="26.25" customHeight="1" x14ac:dyDescent="0.2">
      <c r="A12" s="43"/>
      <c r="B12" s="42"/>
      <c r="C12" s="39"/>
      <c r="D12" s="39"/>
      <c r="E12" s="39"/>
      <c r="F12" s="40"/>
      <c r="G12" s="41"/>
      <c r="H12" s="40"/>
      <c r="I12" s="39"/>
      <c r="J12" s="38"/>
    </row>
    <row r="13" spans="1:16" s="31" customFormat="1" ht="26.25" customHeight="1" thickBot="1" x14ac:dyDescent="0.25">
      <c r="A13" s="37"/>
      <c r="B13" s="36"/>
      <c r="C13" s="33"/>
      <c r="D13" s="33"/>
      <c r="E13" s="33"/>
      <c r="F13" s="34"/>
      <c r="G13" s="35"/>
      <c r="H13" s="34"/>
      <c r="I13" s="33"/>
      <c r="J13" s="32"/>
    </row>
    <row r="14" spans="1:16" ht="13.5" thickBot="1" x14ac:dyDescent="0.25">
      <c r="A14" s="467" t="s">
        <v>68</v>
      </c>
      <c r="B14" s="468"/>
      <c r="C14" s="468"/>
      <c r="D14" s="468"/>
      <c r="E14" s="468"/>
      <c r="F14" s="468"/>
      <c r="G14" s="468"/>
      <c r="H14" s="468"/>
      <c r="I14" s="469"/>
      <c r="J14" s="30">
        <f>SUM(J9:J13)</f>
        <v>0</v>
      </c>
    </row>
    <row r="17" spans="1:8" ht="12.75" customHeight="1" x14ac:dyDescent="0.2">
      <c r="A17" s="29" t="s">
        <v>67</v>
      </c>
      <c r="B17" s="28"/>
      <c r="C17" s="461" t="s">
        <v>66</v>
      </c>
      <c r="D17" s="461"/>
      <c r="E17" s="28"/>
      <c r="F17" s="461" t="s">
        <v>65</v>
      </c>
      <c r="G17" s="461"/>
      <c r="H17" s="461"/>
    </row>
    <row r="18" spans="1:8" x14ac:dyDescent="0.2">
      <c r="A18" s="28"/>
      <c r="B18" s="28"/>
      <c r="C18" s="28"/>
      <c r="D18" s="28"/>
      <c r="E18" s="28"/>
      <c r="F18" s="462" t="s">
        <v>64</v>
      </c>
      <c r="G18" s="462"/>
      <c r="H18" s="462"/>
    </row>
    <row r="19" spans="1:8" x14ac:dyDescent="0.2">
      <c r="G19" s="27"/>
    </row>
    <row r="20" spans="1:8" x14ac:dyDescent="0.2">
      <c r="G20" s="27"/>
    </row>
    <row r="21" spans="1:8" x14ac:dyDescent="0.2">
      <c r="G21" s="27"/>
    </row>
    <row r="22" spans="1:8" x14ac:dyDescent="0.2">
      <c r="G22" s="27"/>
    </row>
    <row r="23" spans="1:8" x14ac:dyDescent="0.2">
      <c r="G23" s="27"/>
    </row>
    <row r="24" spans="1:8" x14ac:dyDescent="0.2">
      <c r="G24" s="27"/>
    </row>
    <row r="25" spans="1:8" x14ac:dyDescent="0.2">
      <c r="G25" s="27"/>
    </row>
    <row r="26" spans="1:8" x14ac:dyDescent="0.2">
      <c r="G26" s="26"/>
    </row>
  </sheetData>
  <mergeCells count="18"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I6:I7"/>
    <mergeCell ref="C17:D17"/>
    <mergeCell ref="F17:H17"/>
    <mergeCell ref="F18:H18"/>
    <mergeCell ref="G6:G7"/>
    <mergeCell ref="H6:H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Zeros="0" view="pageBreakPreview" zoomScale="115" zoomScaleNormal="98" zoomScaleSheetLayoutView="115" workbookViewId="0">
      <selection activeCell="K2" sqref="K2"/>
    </sheetView>
  </sheetViews>
  <sheetFormatPr defaultRowHeight="12.75" x14ac:dyDescent="0.2"/>
  <cols>
    <col min="1" max="1" width="3.5703125" style="58" customWidth="1"/>
    <col min="2" max="2" width="39.140625" style="58" customWidth="1"/>
    <col min="3" max="4" width="11.7109375" style="59" customWidth="1"/>
    <col min="5" max="5" width="6.140625" style="59" customWidth="1"/>
    <col min="6" max="6" width="9.140625" style="59"/>
    <col min="7" max="7" width="7.85546875" style="59" customWidth="1"/>
    <col min="8" max="8" width="6.28515625" style="59" customWidth="1"/>
    <col min="9" max="9" width="7" style="59" customWidth="1"/>
    <col min="10" max="10" width="6.7109375" style="59" customWidth="1"/>
    <col min="11" max="11" width="9.85546875" style="59" customWidth="1"/>
    <col min="12" max="12" width="7.42578125" style="59" customWidth="1"/>
    <col min="13" max="13" width="10.85546875" style="59" customWidth="1"/>
    <col min="14" max="16384" width="9.140625" style="58"/>
  </cols>
  <sheetData>
    <row r="1" spans="1:18" x14ac:dyDescent="0.2">
      <c r="A1" s="56" t="s">
        <v>89</v>
      </c>
      <c r="C1" s="90"/>
      <c r="D1" s="90"/>
      <c r="K1" s="478" t="s">
        <v>113</v>
      </c>
      <c r="L1" s="478"/>
      <c r="M1" s="478"/>
    </row>
    <row r="2" spans="1:18" s="55" customFormat="1" x14ac:dyDescent="0.2">
      <c r="A2" s="56" t="s">
        <v>57</v>
      </c>
    </row>
    <row r="5" spans="1:18" x14ac:dyDescent="0.2">
      <c r="A5" s="479" t="s">
        <v>88</v>
      </c>
      <c r="B5" s="479"/>
      <c r="C5" s="479"/>
      <c r="D5" s="479"/>
      <c r="E5" s="479"/>
      <c r="F5" s="479"/>
      <c r="G5" s="479"/>
      <c r="H5" s="479"/>
      <c r="I5" s="479"/>
      <c r="J5" s="479"/>
      <c r="K5" s="479"/>
      <c r="L5" s="479"/>
      <c r="M5" s="479"/>
    </row>
    <row r="6" spans="1:18" x14ac:dyDescent="0.2">
      <c r="A6" s="472" t="s">
        <v>0</v>
      </c>
      <c r="B6" s="472"/>
      <c r="C6" s="472"/>
      <c r="D6" s="472"/>
      <c r="E6" s="472"/>
      <c r="F6" s="472"/>
      <c r="G6" s="472"/>
      <c r="H6" s="472"/>
      <c r="I6" s="472"/>
      <c r="J6" s="472"/>
      <c r="K6" s="472"/>
      <c r="L6" s="472"/>
      <c r="M6" s="472"/>
      <c r="N6" s="53"/>
    </row>
    <row r="7" spans="1:18" ht="13.5" thickBot="1" x14ac:dyDescent="0.25">
      <c r="A7" s="472" t="s">
        <v>21</v>
      </c>
      <c r="B7" s="472"/>
      <c r="C7" s="472"/>
      <c r="D7" s="472"/>
      <c r="E7" s="472"/>
      <c r="F7" s="472"/>
      <c r="G7" s="472"/>
      <c r="H7" s="472"/>
      <c r="I7" s="472"/>
      <c r="J7" s="472"/>
      <c r="K7" s="472"/>
      <c r="L7" s="472"/>
      <c r="M7" s="472"/>
      <c r="N7" s="53"/>
    </row>
    <row r="8" spans="1:18" ht="20.25" customHeight="1" x14ac:dyDescent="0.2">
      <c r="A8" s="94" t="s">
        <v>2</v>
      </c>
      <c r="B8" s="92" t="s">
        <v>87</v>
      </c>
      <c r="C8" s="91" t="s">
        <v>86</v>
      </c>
      <c r="D8" s="91" t="s">
        <v>85</v>
      </c>
      <c r="E8" s="92" t="s">
        <v>70</v>
      </c>
      <c r="F8" s="92" t="s">
        <v>84</v>
      </c>
      <c r="G8" s="92" t="s">
        <v>83</v>
      </c>
      <c r="H8" s="477" t="s">
        <v>82</v>
      </c>
      <c r="I8" s="477"/>
      <c r="J8" s="477"/>
      <c r="K8" s="477" t="s">
        <v>81</v>
      </c>
      <c r="L8" s="477"/>
      <c r="M8" s="93" t="s">
        <v>63</v>
      </c>
    </row>
    <row r="9" spans="1:18" s="89" customFormat="1" x14ac:dyDescent="0.2">
      <c r="A9" s="88"/>
      <c r="B9" s="87"/>
      <c r="C9" s="86"/>
      <c r="D9" s="85"/>
      <c r="E9" s="82"/>
      <c r="F9" s="84"/>
      <c r="G9" s="84"/>
      <c r="H9" s="83"/>
      <c r="I9" s="83"/>
      <c r="J9" s="83"/>
      <c r="K9" s="82"/>
      <c r="L9" s="82"/>
      <c r="M9" s="81"/>
      <c r="N9" s="69"/>
      <c r="O9" s="69"/>
      <c r="P9" s="69"/>
      <c r="Q9" s="69"/>
      <c r="R9" s="69"/>
    </row>
    <row r="10" spans="1:18" s="89" customFormat="1" x14ac:dyDescent="0.2">
      <c r="A10" s="88"/>
      <c r="B10" s="87"/>
      <c r="C10" s="86"/>
      <c r="D10" s="85"/>
      <c r="E10" s="82"/>
      <c r="F10" s="84"/>
      <c r="G10" s="84"/>
      <c r="H10" s="83"/>
      <c r="I10" s="83"/>
      <c r="J10" s="83"/>
      <c r="K10" s="82"/>
      <c r="L10" s="82"/>
      <c r="M10" s="81"/>
      <c r="N10" s="69"/>
      <c r="O10" s="69"/>
      <c r="P10" s="69"/>
      <c r="Q10" s="69"/>
      <c r="R10" s="69"/>
    </row>
    <row r="11" spans="1:18" s="89" customFormat="1" x14ac:dyDescent="0.2">
      <c r="A11" s="88"/>
      <c r="B11" s="87"/>
      <c r="C11" s="86"/>
      <c r="D11" s="85"/>
      <c r="E11" s="82"/>
      <c r="F11" s="84"/>
      <c r="G11" s="84"/>
      <c r="H11" s="83"/>
      <c r="I11" s="83"/>
      <c r="J11" s="83"/>
      <c r="K11" s="82"/>
      <c r="L11" s="82"/>
      <c r="M11" s="81"/>
      <c r="N11" s="69"/>
      <c r="O11" s="69"/>
      <c r="P11" s="69"/>
      <c r="Q11" s="69"/>
      <c r="R11" s="69"/>
    </row>
    <row r="12" spans="1:18" s="89" customFormat="1" x14ac:dyDescent="0.2">
      <c r="A12" s="88"/>
      <c r="B12" s="87"/>
      <c r="C12" s="86"/>
      <c r="D12" s="85"/>
      <c r="E12" s="82"/>
      <c r="F12" s="84"/>
      <c r="G12" s="84"/>
      <c r="H12" s="83"/>
      <c r="I12" s="83"/>
      <c r="J12" s="83"/>
      <c r="K12" s="82"/>
      <c r="L12" s="82"/>
      <c r="M12" s="81"/>
      <c r="N12" s="69"/>
      <c r="O12" s="69"/>
      <c r="P12" s="69"/>
      <c r="Q12" s="69"/>
      <c r="R12" s="69"/>
    </row>
    <row r="13" spans="1:18" s="80" customFormat="1" x14ac:dyDescent="0.2">
      <c r="A13" s="88"/>
      <c r="B13" s="87"/>
      <c r="C13" s="86"/>
      <c r="D13" s="85"/>
      <c r="E13" s="82"/>
      <c r="F13" s="84"/>
      <c r="G13" s="84"/>
      <c r="H13" s="83"/>
      <c r="I13" s="83"/>
      <c r="J13" s="83"/>
      <c r="K13" s="82"/>
      <c r="L13" s="82"/>
      <c r="M13" s="81"/>
      <c r="N13" s="69"/>
      <c r="O13" s="58"/>
      <c r="P13" s="58"/>
      <c r="Q13" s="58"/>
      <c r="R13" s="58"/>
    </row>
    <row r="14" spans="1:18" ht="13.5" thickBot="1" x14ac:dyDescent="0.25">
      <c r="A14" s="79"/>
      <c r="B14" s="78"/>
      <c r="C14" s="77"/>
      <c r="D14" s="76"/>
      <c r="E14" s="75"/>
      <c r="F14" s="74"/>
      <c r="G14" s="74"/>
      <c r="H14" s="73"/>
      <c r="I14" s="73"/>
      <c r="J14" s="73"/>
      <c r="K14" s="72"/>
      <c r="L14" s="71"/>
      <c r="M14" s="70"/>
      <c r="N14" s="69"/>
    </row>
    <row r="15" spans="1:18" ht="14.25" thickTop="1" thickBot="1" x14ac:dyDescent="0.25">
      <c r="A15" s="68"/>
      <c r="B15" s="67" t="s">
        <v>80</v>
      </c>
      <c r="C15" s="66"/>
      <c r="D15" s="65"/>
      <c r="E15" s="63"/>
      <c r="F15" s="64"/>
      <c r="G15" s="64"/>
      <c r="H15" s="64"/>
      <c r="I15" s="64"/>
      <c r="J15" s="64"/>
      <c r="K15" s="64"/>
      <c r="L15" s="63"/>
      <c r="M15" s="62">
        <v>0</v>
      </c>
    </row>
    <row r="16" spans="1:18" ht="13.5" thickTop="1" x14ac:dyDescent="0.2">
      <c r="J16" s="473"/>
      <c r="K16" s="474"/>
      <c r="M16" s="60"/>
    </row>
    <row r="17" spans="2:13" s="28" customFormat="1" x14ac:dyDescent="0.2">
      <c r="B17" s="29" t="s">
        <v>67</v>
      </c>
      <c r="D17" s="461" t="s">
        <v>66</v>
      </c>
      <c r="E17" s="461"/>
      <c r="G17" s="461" t="s">
        <v>65</v>
      </c>
      <c r="H17" s="461"/>
      <c r="I17" s="461"/>
    </row>
    <row r="18" spans="2:13" s="28" customFormat="1" x14ac:dyDescent="0.2">
      <c r="G18" s="462" t="s">
        <v>64</v>
      </c>
      <c r="H18" s="462"/>
      <c r="I18" s="462"/>
    </row>
    <row r="19" spans="2:13" s="28" customFormat="1" x14ac:dyDescent="0.2"/>
    <row r="20" spans="2:13" x14ac:dyDescent="0.2">
      <c r="J20" s="473"/>
      <c r="K20" s="474"/>
      <c r="M20" s="60"/>
    </row>
    <row r="21" spans="2:13" x14ac:dyDescent="0.2">
      <c r="K21" s="61"/>
      <c r="M21" s="60"/>
    </row>
    <row r="22" spans="2:13" x14ac:dyDescent="0.2">
      <c r="K22" s="475"/>
    </row>
    <row r="23" spans="2:13" x14ac:dyDescent="0.2">
      <c r="K23" s="476"/>
    </row>
    <row r="24" spans="2:13" x14ac:dyDescent="0.2">
      <c r="K24" s="476"/>
    </row>
    <row r="25" spans="2:13" x14ac:dyDescent="0.2">
      <c r="K25" s="476"/>
    </row>
    <row r="26" spans="2:13" x14ac:dyDescent="0.2">
      <c r="K26" s="476"/>
    </row>
    <row r="27" spans="2:13" x14ac:dyDescent="0.2">
      <c r="K27" s="476"/>
    </row>
    <row r="28" spans="2:13" x14ac:dyDescent="0.2">
      <c r="K28" s="476"/>
    </row>
    <row r="29" spans="2:13" x14ac:dyDescent="0.2">
      <c r="K29" s="476"/>
    </row>
    <row r="30" spans="2:13" x14ac:dyDescent="0.2">
      <c r="K30" s="476"/>
    </row>
  </sheetData>
  <mergeCells count="12">
    <mergeCell ref="D17:E17"/>
    <mergeCell ref="G17:I17"/>
    <mergeCell ref="K1:M1"/>
    <mergeCell ref="A5:M5"/>
    <mergeCell ref="A6:M6"/>
    <mergeCell ref="A7:M7"/>
    <mergeCell ref="G18:I18"/>
    <mergeCell ref="J20:K20"/>
    <mergeCell ref="K22:K30"/>
    <mergeCell ref="H8:J8"/>
    <mergeCell ref="K8:L8"/>
    <mergeCell ref="J16:K16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abSelected="1"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9.140625" style="347"/>
    <col min="2" max="2" width="8.28515625" style="347" customWidth="1"/>
    <col min="3" max="3" width="41.5703125" style="347" customWidth="1"/>
    <col min="4" max="4" width="9.85546875" style="347" bestFit="1" customWidth="1"/>
    <col min="5" max="5" width="8.85546875" style="22" customWidth="1"/>
    <col min="6" max="6" width="8.42578125" style="22" customWidth="1"/>
    <col min="7" max="7" width="12.28515625" style="22" customWidth="1"/>
    <col min="8" max="8" width="9.85546875" style="347" customWidth="1"/>
    <col min="9" max="9" width="13" style="347" customWidth="1"/>
    <col min="10" max="10" width="15.140625" style="347" customWidth="1"/>
    <col min="11" max="16384" width="9.140625" style="347"/>
  </cols>
  <sheetData>
    <row r="1" spans="1:17" x14ac:dyDescent="0.2">
      <c r="E1" s="348"/>
      <c r="F1" s="348"/>
      <c r="G1" s="348"/>
      <c r="H1" s="58"/>
      <c r="I1" s="505" t="s">
        <v>117</v>
      </c>
      <c r="J1" s="505"/>
    </row>
    <row r="2" spans="1:17" x14ac:dyDescent="0.2">
      <c r="E2" s="348"/>
      <c r="F2" s="348"/>
      <c r="G2" s="506"/>
      <c r="H2" s="506"/>
      <c r="I2" s="506"/>
      <c r="J2" s="506"/>
    </row>
    <row r="3" spans="1:17" s="31" customFormat="1" ht="12.75" customHeight="1" x14ac:dyDescent="0.2">
      <c r="A3" s="507" t="s">
        <v>58</v>
      </c>
      <c r="B3" s="507"/>
      <c r="C3" s="57"/>
      <c r="D3" s="57"/>
      <c r="E3" s="23"/>
      <c r="F3" s="23"/>
      <c r="G3" s="24"/>
      <c r="I3" s="349"/>
      <c r="J3" s="349"/>
      <c r="K3" s="350"/>
    </row>
    <row r="4" spans="1:17" s="55" customFormat="1" x14ac:dyDescent="0.2">
      <c r="A4" s="508" t="s">
        <v>57</v>
      </c>
      <c r="B4" s="508"/>
      <c r="E4" s="348"/>
      <c r="F4" s="348"/>
      <c r="G4" s="348"/>
    </row>
    <row r="5" spans="1:17" s="25" customFormat="1" ht="15" customHeight="1" x14ac:dyDescent="0.35">
      <c r="A5" s="509" t="s">
        <v>0</v>
      </c>
      <c r="B5" s="509"/>
      <c r="C5" s="351" t="str">
        <f>'Форма 8.3'!B9</f>
        <v>Кетовское месторождение.</v>
      </c>
      <c r="D5" s="352"/>
      <c r="E5" s="353"/>
      <c r="F5" s="353"/>
      <c r="G5" s="353"/>
      <c r="H5" s="354"/>
      <c r="I5" s="354"/>
      <c r="J5" s="354"/>
      <c r="K5" s="354"/>
      <c r="L5" s="355"/>
      <c r="M5" s="355"/>
      <c r="N5" s="355"/>
      <c r="O5" s="356"/>
      <c r="P5" s="356"/>
      <c r="Q5" s="356"/>
    </row>
    <row r="6" spans="1:17" s="25" customFormat="1" ht="15" customHeight="1" x14ac:dyDescent="0.35">
      <c r="A6" s="509" t="s">
        <v>21</v>
      </c>
      <c r="B6" s="509"/>
      <c r="C6" s="357" t="str">
        <f>'Форма 8.3'!B11</f>
        <v>Нефтесбор к19 ДНС-1 Инвентарный № 130000006106</v>
      </c>
      <c r="D6" s="352"/>
      <c r="E6" s="353"/>
      <c r="F6" s="353"/>
      <c r="G6" s="353"/>
      <c r="H6" s="354"/>
      <c r="I6" s="354"/>
      <c r="J6" s="354"/>
      <c r="K6" s="354"/>
      <c r="L6" s="355"/>
      <c r="M6" s="355"/>
      <c r="N6" s="355"/>
    </row>
    <row r="8" spans="1:17" x14ac:dyDescent="0.2">
      <c r="B8" s="490" t="s">
        <v>56</v>
      </c>
      <c r="C8" s="490"/>
      <c r="D8" s="490"/>
      <c r="E8" s="490"/>
      <c r="F8" s="490"/>
      <c r="G8" s="490"/>
      <c r="H8" s="490"/>
      <c r="I8" s="490"/>
      <c r="J8" s="490"/>
    </row>
    <row r="9" spans="1:17" x14ac:dyDescent="0.2">
      <c r="B9" s="491" t="s">
        <v>90</v>
      </c>
      <c r="C9" s="491"/>
      <c r="D9" s="491"/>
      <c r="E9" s="491"/>
      <c r="F9" s="491"/>
      <c r="G9" s="491"/>
      <c r="H9" s="491"/>
      <c r="I9" s="491"/>
      <c r="J9" s="491"/>
    </row>
    <row r="10" spans="1:17" ht="13.5" thickBot="1" x14ac:dyDescent="0.25">
      <c r="B10" s="358"/>
      <c r="C10" s="358"/>
      <c r="D10" s="358"/>
      <c r="E10" s="201"/>
      <c r="F10" s="201"/>
      <c r="G10" s="201"/>
      <c r="H10" s="358"/>
      <c r="I10" s="358"/>
      <c r="J10" s="358"/>
    </row>
    <row r="11" spans="1:17" ht="13.5" thickBot="1" x14ac:dyDescent="0.25">
      <c r="A11" s="492" t="s">
        <v>2</v>
      </c>
      <c r="B11" s="492" t="s">
        <v>98</v>
      </c>
      <c r="C11" s="492" t="s">
        <v>91</v>
      </c>
      <c r="D11" s="492" t="s">
        <v>92</v>
      </c>
      <c r="E11" s="496" t="s">
        <v>93</v>
      </c>
      <c r="F11" s="497"/>
      <c r="G11" s="497"/>
      <c r="H11" s="497"/>
      <c r="I11" s="497"/>
      <c r="J11" s="498"/>
    </row>
    <row r="12" spans="1:17" ht="13.5" thickBot="1" x14ac:dyDescent="0.25">
      <c r="A12" s="493"/>
      <c r="B12" s="493"/>
      <c r="C12" s="493"/>
      <c r="D12" s="493"/>
      <c r="E12" s="499" t="s">
        <v>118</v>
      </c>
      <c r="F12" s="500"/>
      <c r="G12" s="501"/>
      <c r="H12" s="502" t="s">
        <v>94</v>
      </c>
      <c r="I12" s="503"/>
      <c r="J12" s="504"/>
    </row>
    <row r="13" spans="1:17" ht="39" thickBot="1" x14ac:dyDescent="0.25">
      <c r="A13" s="494"/>
      <c r="B13" s="494"/>
      <c r="C13" s="494"/>
      <c r="D13" s="495"/>
      <c r="E13" s="359" t="s">
        <v>95</v>
      </c>
      <c r="F13" s="359" t="s">
        <v>96</v>
      </c>
      <c r="G13" s="359" t="s">
        <v>55</v>
      </c>
      <c r="H13" s="360" t="s">
        <v>95</v>
      </c>
      <c r="I13" s="360" t="s">
        <v>97</v>
      </c>
      <c r="J13" s="360" t="s">
        <v>55</v>
      </c>
    </row>
    <row r="14" spans="1:17" s="365" customFormat="1" ht="13.5" thickBot="1" x14ac:dyDescent="0.25">
      <c r="A14" s="361">
        <v>1</v>
      </c>
      <c r="B14" s="361">
        <v>2</v>
      </c>
      <c r="C14" s="361">
        <v>3</v>
      </c>
      <c r="D14" s="362">
        <v>4</v>
      </c>
      <c r="E14" s="363">
        <v>5</v>
      </c>
      <c r="F14" s="363">
        <v>6</v>
      </c>
      <c r="G14" s="363">
        <v>7</v>
      </c>
      <c r="H14" s="361">
        <v>8</v>
      </c>
      <c r="I14" s="361">
        <v>9</v>
      </c>
      <c r="J14" s="361">
        <v>10</v>
      </c>
      <c r="K14" s="364"/>
    </row>
    <row r="15" spans="1:17" s="365" customFormat="1" ht="25.5" x14ac:dyDescent="0.2">
      <c r="A15" s="366">
        <v>1</v>
      </c>
      <c r="B15" s="367" t="s">
        <v>119</v>
      </c>
      <c r="C15" s="184" t="s">
        <v>120</v>
      </c>
      <c r="D15" s="368" t="s">
        <v>99</v>
      </c>
      <c r="E15" s="369"/>
      <c r="F15" s="370"/>
      <c r="G15" s="371"/>
      <c r="H15" s="372">
        <v>1.9E-3</v>
      </c>
      <c r="I15" s="185">
        <v>74018.14</v>
      </c>
      <c r="J15" s="373">
        <f>I15*H15</f>
        <v>141</v>
      </c>
    </row>
    <row r="16" spans="1:17" s="365" customFormat="1" ht="25.5" x14ac:dyDescent="0.2">
      <c r="A16" s="374">
        <v>2</v>
      </c>
      <c r="B16" s="375" t="s">
        <v>121</v>
      </c>
      <c r="C16" s="186" t="s">
        <v>122</v>
      </c>
      <c r="D16" s="376" t="s">
        <v>99</v>
      </c>
      <c r="E16" s="377"/>
      <c r="F16" s="378"/>
      <c r="G16" s="379"/>
      <c r="H16" s="380">
        <v>8.0000000000000004E-4</v>
      </c>
      <c r="I16" s="187">
        <v>106862.34</v>
      </c>
      <c r="J16" s="381">
        <f t="shared" ref="J16:J26" si="0">H16*I16</f>
        <v>85</v>
      </c>
    </row>
    <row r="17" spans="1:10" s="365" customFormat="1" ht="25.5" x14ac:dyDescent="0.2">
      <c r="A17" s="374">
        <v>3</v>
      </c>
      <c r="B17" s="375" t="s">
        <v>100</v>
      </c>
      <c r="C17" s="186" t="s">
        <v>123</v>
      </c>
      <c r="D17" s="376" t="s">
        <v>101</v>
      </c>
      <c r="E17" s="377"/>
      <c r="F17" s="378"/>
      <c r="G17" s="379"/>
      <c r="H17" s="380">
        <v>6.99</v>
      </c>
      <c r="I17" s="187">
        <v>47.09</v>
      </c>
      <c r="J17" s="381">
        <f t="shared" si="0"/>
        <v>329</v>
      </c>
    </row>
    <row r="18" spans="1:10" s="365" customFormat="1" ht="25.5" x14ac:dyDescent="0.2">
      <c r="A18" s="374">
        <v>4</v>
      </c>
      <c r="B18" s="375" t="s">
        <v>124</v>
      </c>
      <c r="C18" s="186" t="s">
        <v>125</v>
      </c>
      <c r="D18" s="376" t="s">
        <v>99</v>
      </c>
      <c r="E18" s="377"/>
      <c r="F18" s="378"/>
      <c r="G18" s="379"/>
      <c r="H18" s="380">
        <v>2.0000000000000001E-4</v>
      </c>
      <c r="I18" s="187">
        <v>80297.03</v>
      </c>
      <c r="J18" s="381">
        <f t="shared" si="0"/>
        <v>16</v>
      </c>
    </row>
    <row r="19" spans="1:10" s="365" customFormat="1" ht="25.5" x14ac:dyDescent="0.2">
      <c r="A19" s="374">
        <v>5</v>
      </c>
      <c r="B19" s="375" t="s">
        <v>126</v>
      </c>
      <c r="C19" s="186" t="s">
        <v>127</v>
      </c>
      <c r="D19" s="376" t="s">
        <v>99</v>
      </c>
      <c r="E19" s="377"/>
      <c r="F19" s="378"/>
      <c r="G19" s="379"/>
      <c r="H19" s="380">
        <v>1.1072</v>
      </c>
      <c r="I19" s="187">
        <v>34453.160000000003</v>
      </c>
      <c r="J19" s="381">
        <f t="shared" si="0"/>
        <v>38147</v>
      </c>
    </row>
    <row r="20" spans="1:10" s="365" customFormat="1" ht="25.5" x14ac:dyDescent="0.2">
      <c r="A20" s="374">
        <v>6</v>
      </c>
      <c r="B20" s="375" t="s">
        <v>128</v>
      </c>
      <c r="C20" s="186" t="s">
        <v>129</v>
      </c>
      <c r="D20" s="376" t="s">
        <v>99</v>
      </c>
      <c r="E20" s="377"/>
      <c r="F20" s="378"/>
      <c r="G20" s="379"/>
      <c r="H20" s="380">
        <v>0.4672</v>
      </c>
      <c r="I20" s="187">
        <v>25993.4</v>
      </c>
      <c r="J20" s="381">
        <f t="shared" si="0"/>
        <v>12144</v>
      </c>
    </row>
    <row r="21" spans="1:10" s="365" customFormat="1" ht="25.5" x14ac:dyDescent="0.2">
      <c r="A21" s="374">
        <v>7</v>
      </c>
      <c r="B21" s="375" t="s">
        <v>130</v>
      </c>
      <c r="C21" s="186" t="s">
        <v>131</v>
      </c>
      <c r="D21" s="376" t="s">
        <v>99</v>
      </c>
      <c r="E21" s="377"/>
      <c r="F21" s="378"/>
      <c r="G21" s="379"/>
      <c r="H21" s="380">
        <v>1E-4</v>
      </c>
      <c r="I21" s="187">
        <v>54111.28</v>
      </c>
      <c r="J21" s="381">
        <f t="shared" si="0"/>
        <v>5</v>
      </c>
    </row>
    <row r="22" spans="1:10" s="365" customFormat="1" ht="25.5" x14ac:dyDescent="0.2">
      <c r="A22" s="374">
        <v>8</v>
      </c>
      <c r="B22" s="375" t="s">
        <v>132</v>
      </c>
      <c r="C22" s="186" t="s">
        <v>133</v>
      </c>
      <c r="D22" s="376" t="s">
        <v>99</v>
      </c>
      <c r="E22" s="377"/>
      <c r="F22" s="378"/>
      <c r="G22" s="379"/>
      <c r="H22" s="380">
        <v>3.5999999999999999E-3</v>
      </c>
      <c r="I22" s="187">
        <v>50275.42</v>
      </c>
      <c r="J22" s="381">
        <f t="shared" si="0"/>
        <v>181</v>
      </c>
    </row>
    <row r="23" spans="1:10" s="365" customFormat="1" ht="25.5" x14ac:dyDescent="0.2">
      <c r="A23" s="374">
        <v>9</v>
      </c>
      <c r="B23" s="375" t="s">
        <v>134</v>
      </c>
      <c r="C23" s="186" t="s">
        <v>135</v>
      </c>
      <c r="D23" s="376" t="s">
        <v>99</v>
      </c>
      <c r="E23" s="377"/>
      <c r="F23" s="378"/>
      <c r="G23" s="379"/>
      <c r="H23" s="380">
        <v>3.8E-3</v>
      </c>
      <c r="I23" s="187">
        <v>115000</v>
      </c>
      <c r="J23" s="381">
        <f t="shared" si="0"/>
        <v>437</v>
      </c>
    </row>
    <row r="24" spans="1:10" s="365" customFormat="1" ht="25.5" x14ac:dyDescent="0.2">
      <c r="A24" s="374">
        <v>10</v>
      </c>
      <c r="B24" s="375" t="s">
        <v>136</v>
      </c>
      <c r="C24" s="186" t="s">
        <v>137</v>
      </c>
      <c r="D24" s="376" t="s">
        <v>109</v>
      </c>
      <c r="E24" s="377"/>
      <c r="F24" s="378"/>
      <c r="G24" s="379"/>
      <c r="H24" s="380">
        <v>0.24</v>
      </c>
      <c r="I24" s="187">
        <v>147.82</v>
      </c>
      <c r="J24" s="381">
        <f t="shared" si="0"/>
        <v>35</v>
      </c>
    </row>
    <row r="25" spans="1:10" s="365" customFormat="1" ht="25.5" x14ac:dyDescent="0.2">
      <c r="A25" s="374">
        <v>11</v>
      </c>
      <c r="B25" s="375" t="s">
        <v>103</v>
      </c>
      <c r="C25" s="186" t="s">
        <v>104</v>
      </c>
      <c r="D25" s="376" t="s">
        <v>105</v>
      </c>
      <c r="E25" s="377"/>
      <c r="F25" s="378"/>
      <c r="G25" s="379"/>
      <c r="H25" s="380">
        <v>0.52</v>
      </c>
      <c r="I25" s="187">
        <v>13.11</v>
      </c>
      <c r="J25" s="381">
        <f t="shared" si="0"/>
        <v>7</v>
      </c>
    </row>
    <row r="26" spans="1:10" s="365" customFormat="1" ht="25.5" x14ac:dyDescent="0.2">
      <c r="A26" s="374">
        <v>12</v>
      </c>
      <c r="B26" s="375" t="s">
        <v>138</v>
      </c>
      <c r="C26" s="186" t="s">
        <v>139</v>
      </c>
      <c r="D26" s="376" t="s">
        <v>140</v>
      </c>
      <c r="E26" s="377"/>
      <c r="F26" s="378"/>
      <c r="G26" s="379"/>
      <c r="H26" s="380">
        <v>4.8000000000000001E-2</v>
      </c>
      <c r="I26" s="187">
        <v>583.39</v>
      </c>
      <c r="J26" s="381">
        <f t="shared" si="0"/>
        <v>28</v>
      </c>
    </row>
    <row r="27" spans="1:10" s="365" customFormat="1" ht="25.5" x14ac:dyDescent="0.2">
      <c r="A27" s="374">
        <v>13</v>
      </c>
      <c r="B27" s="375" t="s">
        <v>141</v>
      </c>
      <c r="C27" s="186" t="s">
        <v>142</v>
      </c>
      <c r="D27" s="376" t="s">
        <v>99</v>
      </c>
      <c r="E27" s="382">
        <v>2.1999999999999999E-2</v>
      </c>
      <c r="F27" s="182">
        <v>132000</v>
      </c>
      <c r="G27" s="21">
        <f t="shared" ref="G27:G56" si="1">E27*F27</f>
        <v>2904</v>
      </c>
      <c r="H27" s="383"/>
      <c r="I27" s="384"/>
      <c r="J27" s="385"/>
    </row>
    <row r="28" spans="1:10" s="365" customFormat="1" ht="25.5" x14ac:dyDescent="0.2">
      <c r="A28" s="374">
        <v>14</v>
      </c>
      <c r="B28" s="375" t="s">
        <v>107</v>
      </c>
      <c r="C28" s="186" t="s">
        <v>108</v>
      </c>
      <c r="D28" s="376" t="s">
        <v>105</v>
      </c>
      <c r="E28" s="377"/>
      <c r="F28" s="378"/>
      <c r="G28" s="379"/>
      <c r="H28" s="380">
        <v>1.2</v>
      </c>
      <c r="I28" s="187">
        <v>29.69</v>
      </c>
      <c r="J28" s="381">
        <f>H28*I28</f>
        <v>36</v>
      </c>
    </row>
    <row r="29" spans="1:10" s="365" customFormat="1" ht="25.5" x14ac:dyDescent="0.2">
      <c r="A29" s="374">
        <v>15</v>
      </c>
      <c r="B29" s="375" t="s">
        <v>143</v>
      </c>
      <c r="C29" s="186" t="s">
        <v>144</v>
      </c>
      <c r="D29" s="376" t="s">
        <v>109</v>
      </c>
      <c r="E29" s="382">
        <v>421.2</v>
      </c>
      <c r="F29" s="182">
        <v>120</v>
      </c>
      <c r="G29" s="21">
        <f t="shared" si="1"/>
        <v>50544</v>
      </c>
      <c r="H29" s="383"/>
      <c r="I29" s="384"/>
      <c r="J29" s="385"/>
    </row>
    <row r="30" spans="1:10" s="365" customFormat="1" ht="25.5" x14ac:dyDescent="0.2">
      <c r="A30" s="374">
        <v>16</v>
      </c>
      <c r="B30" s="375" t="s">
        <v>145</v>
      </c>
      <c r="C30" s="186" t="s">
        <v>146</v>
      </c>
      <c r="D30" s="376" t="s">
        <v>147</v>
      </c>
      <c r="E30" s="377"/>
      <c r="F30" s="378"/>
      <c r="G30" s="379"/>
      <c r="H30" s="380">
        <v>0.72</v>
      </c>
      <c r="I30" s="187">
        <v>134.68</v>
      </c>
      <c r="J30" s="381">
        <f t="shared" ref="J30:J39" si="2">H30*I30</f>
        <v>97</v>
      </c>
    </row>
    <row r="31" spans="1:10" s="365" customFormat="1" ht="25.5" x14ac:dyDescent="0.2">
      <c r="A31" s="374">
        <v>17</v>
      </c>
      <c r="B31" s="375" t="s">
        <v>148</v>
      </c>
      <c r="C31" s="186" t="s">
        <v>149</v>
      </c>
      <c r="D31" s="376" t="s">
        <v>147</v>
      </c>
      <c r="E31" s="377"/>
      <c r="F31" s="378"/>
      <c r="G31" s="379"/>
      <c r="H31" s="380">
        <v>2.4500000000000002</v>
      </c>
      <c r="I31" s="187">
        <v>228</v>
      </c>
      <c r="J31" s="381">
        <f t="shared" si="2"/>
        <v>559</v>
      </c>
    </row>
    <row r="32" spans="1:10" s="365" customFormat="1" ht="25.5" x14ac:dyDescent="0.2">
      <c r="A32" s="374">
        <v>18</v>
      </c>
      <c r="B32" s="375" t="s">
        <v>150</v>
      </c>
      <c r="C32" s="186" t="s">
        <v>151</v>
      </c>
      <c r="D32" s="376" t="s">
        <v>99</v>
      </c>
      <c r="E32" s="377"/>
      <c r="F32" s="378"/>
      <c r="G32" s="379"/>
      <c r="H32" s="380">
        <v>1.8E-3</v>
      </c>
      <c r="I32" s="187">
        <v>115000</v>
      </c>
      <c r="J32" s="381">
        <f t="shared" si="2"/>
        <v>207</v>
      </c>
    </row>
    <row r="33" spans="1:10" s="365" customFormat="1" ht="25.5" x14ac:dyDescent="0.2">
      <c r="A33" s="374">
        <v>19</v>
      </c>
      <c r="B33" s="375" t="s">
        <v>152</v>
      </c>
      <c r="C33" s="186" t="s">
        <v>153</v>
      </c>
      <c r="D33" s="376" t="s">
        <v>99</v>
      </c>
      <c r="E33" s="377"/>
      <c r="F33" s="378"/>
      <c r="G33" s="379"/>
      <c r="H33" s="380">
        <v>1.6799999999999999E-2</v>
      </c>
      <c r="I33" s="187">
        <v>115000</v>
      </c>
      <c r="J33" s="381">
        <f t="shared" si="2"/>
        <v>1932</v>
      </c>
    </row>
    <row r="34" spans="1:10" s="365" customFormat="1" ht="25.5" x14ac:dyDescent="0.2">
      <c r="A34" s="374">
        <v>20</v>
      </c>
      <c r="B34" s="375" t="s">
        <v>154</v>
      </c>
      <c r="C34" s="186" t="s">
        <v>155</v>
      </c>
      <c r="D34" s="376" t="s">
        <v>111</v>
      </c>
      <c r="E34" s="377"/>
      <c r="F34" s="378"/>
      <c r="G34" s="379"/>
      <c r="H34" s="380">
        <v>22.88</v>
      </c>
      <c r="I34" s="187">
        <v>76.400000000000006</v>
      </c>
      <c r="J34" s="381">
        <f t="shared" si="2"/>
        <v>1748</v>
      </c>
    </row>
    <row r="35" spans="1:10" s="365" customFormat="1" ht="25.5" x14ac:dyDescent="0.2">
      <c r="A35" s="374">
        <v>21</v>
      </c>
      <c r="B35" s="375" t="s">
        <v>156</v>
      </c>
      <c r="C35" s="186" t="s">
        <v>157</v>
      </c>
      <c r="D35" s="376" t="s">
        <v>110</v>
      </c>
      <c r="E35" s="377"/>
      <c r="F35" s="378"/>
      <c r="G35" s="379"/>
      <c r="H35" s="380">
        <v>1.6120000000000001</v>
      </c>
      <c r="I35" s="187">
        <v>70.78</v>
      </c>
      <c r="J35" s="381">
        <f t="shared" si="2"/>
        <v>114</v>
      </c>
    </row>
    <row r="36" spans="1:10" s="365" customFormat="1" ht="25.5" x14ac:dyDescent="0.2">
      <c r="A36" s="374">
        <v>22</v>
      </c>
      <c r="B36" s="375" t="s">
        <v>158</v>
      </c>
      <c r="C36" s="186" t="s">
        <v>159</v>
      </c>
      <c r="D36" s="376" t="s">
        <v>110</v>
      </c>
      <c r="E36" s="377"/>
      <c r="F36" s="378"/>
      <c r="G36" s="379"/>
      <c r="H36" s="380">
        <v>2.08</v>
      </c>
      <c r="I36" s="187">
        <v>44.96</v>
      </c>
      <c r="J36" s="381">
        <f t="shared" si="2"/>
        <v>94</v>
      </c>
    </row>
    <row r="37" spans="1:10" s="365" customFormat="1" ht="25.5" x14ac:dyDescent="0.2">
      <c r="A37" s="374">
        <v>23</v>
      </c>
      <c r="B37" s="375" t="s">
        <v>160</v>
      </c>
      <c r="C37" s="186" t="s">
        <v>161</v>
      </c>
      <c r="D37" s="376" t="s">
        <v>105</v>
      </c>
      <c r="E37" s="377"/>
      <c r="F37" s="378"/>
      <c r="G37" s="379"/>
      <c r="H37" s="380">
        <v>1.56</v>
      </c>
      <c r="I37" s="187">
        <v>198.35</v>
      </c>
      <c r="J37" s="381">
        <f t="shared" si="2"/>
        <v>309</v>
      </c>
    </row>
    <row r="38" spans="1:10" s="365" customFormat="1" ht="38.25" x14ac:dyDescent="0.2">
      <c r="A38" s="374">
        <v>24</v>
      </c>
      <c r="B38" s="375" t="s">
        <v>162</v>
      </c>
      <c r="C38" s="186" t="s">
        <v>163</v>
      </c>
      <c r="D38" s="376" t="s">
        <v>101</v>
      </c>
      <c r="E38" s="377"/>
      <c r="F38" s="378"/>
      <c r="G38" s="379"/>
      <c r="H38" s="380">
        <v>56.1</v>
      </c>
      <c r="I38" s="187">
        <v>2365.3000000000002</v>
      </c>
      <c r="J38" s="381">
        <f t="shared" si="2"/>
        <v>132693</v>
      </c>
    </row>
    <row r="39" spans="1:10" s="365" customFormat="1" ht="38.25" x14ac:dyDescent="0.2">
      <c r="A39" s="374">
        <v>25</v>
      </c>
      <c r="B39" s="375" t="s">
        <v>164</v>
      </c>
      <c r="C39" s="186" t="s">
        <v>165</v>
      </c>
      <c r="D39" s="376" t="s">
        <v>101</v>
      </c>
      <c r="E39" s="377"/>
      <c r="F39" s="378"/>
      <c r="G39" s="379"/>
      <c r="H39" s="380">
        <v>1.252</v>
      </c>
      <c r="I39" s="187">
        <v>5759.56</v>
      </c>
      <c r="J39" s="381">
        <f t="shared" si="2"/>
        <v>7211</v>
      </c>
    </row>
    <row r="40" spans="1:10" s="365" customFormat="1" ht="51" x14ac:dyDescent="0.2">
      <c r="A40" s="374">
        <v>26</v>
      </c>
      <c r="B40" s="375" t="s">
        <v>166</v>
      </c>
      <c r="C40" s="186" t="s">
        <v>167</v>
      </c>
      <c r="D40" s="376" t="s">
        <v>111</v>
      </c>
      <c r="E40" s="382">
        <v>16.16</v>
      </c>
      <c r="F40" s="182">
        <v>340</v>
      </c>
      <c r="G40" s="21">
        <f t="shared" si="1"/>
        <v>5494</v>
      </c>
      <c r="H40" s="383"/>
      <c r="I40" s="384"/>
      <c r="J40" s="385"/>
    </row>
    <row r="41" spans="1:10" s="365" customFormat="1" ht="51" x14ac:dyDescent="0.2">
      <c r="A41" s="374">
        <v>27</v>
      </c>
      <c r="B41" s="375" t="s">
        <v>168</v>
      </c>
      <c r="C41" s="186" t="s">
        <v>169</v>
      </c>
      <c r="D41" s="376" t="s">
        <v>111</v>
      </c>
      <c r="E41" s="382">
        <v>5.05</v>
      </c>
      <c r="F41" s="182">
        <v>418</v>
      </c>
      <c r="G41" s="21">
        <f t="shared" si="1"/>
        <v>2111</v>
      </c>
      <c r="H41" s="383"/>
      <c r="I41" s="384"/>
      <c r="J41" s="385"/>
    </row>
    <row r="42" spans="1:10" s="365" customFormat="1" ht="51" x14ac:dyDescent="0.2">
      <c r="A42" s="374">
        <v>28</v>
      </c>
      <c r="B42" s="375" t="s">
        <v>170</v>
      </c>
      <c r="C42" s="186" t="s">
        <v>171</v>
      </c>
      <c r="D42" s="376" t="s">
        <v>111</v>
      </c>
      <c r="E42" s="382">
        <v>0.05</v>
      </c>
      <c r="F42" s="182">
        <v>671</v>
      </c>
      <c r="G42" s="21">
        <f t="shared" si="1"/>
        <v>34</v>
      </c>
      <c r="H42" s="383"/>
      <c r="I42" s="384"/>
      <c r="J42" s="385"/>
    </row>
    <row r="43" spans="1:10" s="365" customFormat="1" ht="25.5" x14ac:dyDescent="0.2">
      <c r="A43" s="374">
        <v>29</v>
      </c>
      <c r="B43" s="375" t="s">
        <v>172</v>
      </c>
      <c r="C43" s="186" t="s">
        <v>173</v>
      </c>
      <c r="D43" s="376" t="s">
        <v>99</v>
      </c>
      <c r="E43" s="377"/>
      <c r="F43" s="378"/>
      <c r="G43" s="379"/>
      <c r="H43" s="380">
        <v>4.2700000000000002E-2</v>
      </c>
      <c r="I43" s="187">
        <v>38605.71</v>
      </c>
      <c r="J43" s="381">
        <f t="shared" ref="J43:J51" si="3">H43*I43</f>
        <v>1648</v>
      </c>
    </row>
    <row r="44" spans="1:10" s="365" customFormat="1" ht="25.5" x14ac:dyDescent="0.2">
      <c r="A44" s="374">
        <v>30</v>
      </c>
      <c r="B44" s="375" t="s">
        <v>174</v>
      </c>
      <c r="C44" s="186" t="s">
        <v>175</v>
      </c>
      <c r="D44" s="376" t="s">
        <v>99</v>
      </c>
      <c r="E44" s="377"/>
      <c r="F44" s="378"/>
      <c r="G44" s="379"/>
      <c r="H44" s="380">
        <v>4.0000000000000001E-3</v>
      </c>
      <c r="I44" s="187">
        <v>181949.15</v>
      </c>
      <c r="J44" s="381">
        <f t="shared" si="3"/>
        <v>728</v>
      </c>
    </row>
    <row r="45" spans="1:10" s="365" customFormat="1" ht="25.5" x14ac:dyDescent="0.2">
      <c r="A45" s="374">
        <v>31</v>
      </c>
      <c r="B45" s="375" t="s">
        <v>176</v>
      </c>
      <c r="C45" s="186" t="s">
        <v>177</v>
      </c>
      <c r="D45" s="376" t="s">
        <v>147</v>
      </c>
      <c r="E45" s="377"/>
      <c r="F45" s="378"/>
      <c r="G45" s="379"/>
      <c r="H45" s="380">
        <v>1</v>
      </c>
      <c r="I45" s="187">
        <v>10000</v>
      </c>
      <c r="J45" s="381">
        <f t="shared" si="3"/>
        <v>10000</v>
      </c>
    </row>
    <row r="46" spans="1:10" s="365" customFormat="1" ht="25.5" x14ac:dyDescent="0.2">
      <c r="A46" s="374">
        <v>32</v>
      </c>
      <c r="B46" s="375" t="s">
        <v>178</v>
      </c>
      <c r="C46" s="186" t="s">
        <v>179</v>
      </c>
      <c r="D46" s="376" t="s">
        <v>101</v>
      </c>
      <c r="E46" s="377"/>
      <c r="F46" s="378"/>
      <c r="G46" s="379"/>
      <c r="H46" s="380">
        <v>0.104</v>
      </c>
      <c r="I46" s="187">
        <v>346.3</v>
      </c>
      <c r="J46" s="381">
        <f t="shared" si="3"/>
        <v>36</v>
      </c>
    </row>
    <row r="47" spans="1:10" s="365" customFormat="1" ht="25.5" x14ac:dyDescent="0.2">
      <c r="A47" s="374">
        <v>33</v>
      </c>
      <c r="B47" s="375" t="s">
        <v>180</v>
      </c>
      <c r="C47" s="186" t="s">
        <v>181</v>
      </c>
      <c r="D47" s="376" t="s">
        <v>101</v>
      </c>
      <c r="E47" s="377"/>
      <c r="F47" s="378"/>
      <c r="G47" s="379"/>
      <c r="H47" s="380">
        <v>0.31</v>
      </c>
      <c r="I47" s="187">
        <v>26.61</v>
      </c>
      <c r="J47" s="381">
        <f t="shared" si="3"/>
        <v>8</v>
      </c>
    </row>
    <row r="48" spans="1:10" s="365" customFormat="1" ht="63.75" x14ac:dyDescent="0.2">
      <c r="A48" s="374">
        <v>34</v>
      </c>
      <c r="B48" s="375" t="s">
        <v>182</v>
      </c>
      <c r="C48" s="186" t="s">
        <v>183</v>
      </c>
      <c r="D48" s="376" t="s">
        <v>147</v>
      </c>
      <c r="E48" s="377"/>
      <c r="F48" s="378"/>
      <c r="G48" s="379"/>
      <c r="H48" s="380">
        <v>0.8</v>
      </c>
      <c r="I48" s="187">
        <v>104</v>
      </c>
      <c r="J48" s="381">
        <f t="shared" si="3"/>
        <v>83</v>
      </c>
    </row>
    <row r="49" spans="1:11" s="365" customFormat="1" ht="51" x14ac:dyDescent="0.2">
      <c r="A49" s="374">
        <v>35</v>
      </c>
      <c r="B49" s="375" t="s">
        <v>184</v>
      </c>
      <c r="C49" s="186" t="s">
        <v>185</v>
      </c>
      <c r="D49" s="376" t="s">
        <v>147</v>
      </c>
      <c r="E49" s="377"/>
      <c r="F49" s="378"/>
      <c r="G49" s="379"/>
      <c r="H49" s="380">
        <v>0.3</v>
      </c>
      <c r="I49" s="187">
        <v>676</v>
      </c>
      <c r="J49" s="381">
        <f t="shared" si="3"/>
        <v>203</v>
      </c>
    </row>
    <row r="50" spans="1:11" s="365" customFormat="1" ht="51" x14ac:dyDescent="0.2">
      <c r="A50" s="374">
        <v>36</v>
      </c>
      <c r="B50" s="375" t="s">
        <v>186</v>
      </c>
      <c r="C50" s="186" t="s">
        <v>187</v>
      </c>
      <c r="D50" s="376" t="s">
        <v>99</v>
      </c>
      <c r="E50" s="377"/>
      <c r="F50" s="378"/>
      <c r="G50" s="379"/>
      <c r="H50" s="380">
        <v>2.5999999999999999E-3</v>
      </c>
      <c r="I50" s="187">
        <v>23700</v>
      </c>
      <c r="J50" s="381">
        <f t="shared" si="3"/>
        <v>62</v>
      </c>
    </row>
    <row r="51" spans="1:11" s="365" customFormat="1" ht="25.5" x14ac:dyDescent="0.2">
      <c r="A51" s="374">
        <v>37</v>
      </c>
      <c r="B51" s="375" t="s">
        <v>188</v>
      </c>
      <c r="C51" s="186" t="s">
        <v>108</v>
      </c>
      <c r="D51" s="376" t="s">
        <v>105</v>
      </c>
      <c r="E51" s="377"/>
      <c r="F51" s="378"/>
      <c r="G51" s="379"/>
      <c r="H51" s="380">
        <v>11.67</v>
      </c>
      <c r="I51" s="187">
        <v>29686.44</v>
      </c>
      <c r="J51" s="381">
        <f t="shared" si="3"/>
        <v>346441</v>
      </c>
    </row>
    <row r="52" spans="1:11" s="365" customFormat="1" ht="38.25" x14ac:dyDescent="0.2">
      <c r="A52" s="374">
        <v>38</v>
      </c>
      <c r="B52" s="375" t="s">
        <v>189</v>
      </c>
      <c r="C52" s="186" t="s">
        <v>190</v>
      </c>
      <c r="D52" s="376" t="s">
        <v>147</v>
      </c>
      <c r="E52" s="382">
        <v>52</v>
      </c>
      <c r="F52" s="182">
        <v>102</v>
      </c>
      <c r="G52" s="21">
        <f t="shared" si="1"/>
        <v>5304</v>
      </c>
      <c r="H52" s="383"/>
      <c r="I52" s="384"/>
      <c r="J52" s="385"/>
    </row>
    <row r="53" spans="1:11" s="365" customFormat="1" ht="25.5" x14ac:dyDescent="0.2">
      <c r="A53" s="374">
        <v>39</v>
      </c>
      <c r="B53" s="375" t="s">
        <v>191</v>
      </c>
      <c r="C53" s="186" t="s">
        <v>144</v>
      </c>
      <c r="D53" s="376" t="s">
        <v>109</v>
      </c>
      <c r="E53" s="382">
        <v>168</v>
      </c>
      <c r="F53" s="182">
        <v>120</v>
      </c>
      <c r="G53" s="21">
        <f t="shared" si="1"/>
        <v>20160</v>
      </c>
      <c r="H53" s="383"/>
      <c r="I53" s="384"/>
      <c r="J53" s="385"/>
    </row>
    <row r="54" spans="1:11" s="365" customFormat="1" ht="38.25" x14ac:dyDescent="0.2">
      <c r="A54" s="374">
        <v>40</v>
      </c>
      <c r="B54" s="375" t="s">
        <v>192</v>
      </c>
      <c r="C54" s="186" t="s">
        <v>193</v>
      </c>
      <c r="D54" s="376" t="s">
        <v>106</v>
      </c>
      <c r="E54" s="377"/>
      <c r="F54" s="378"/>
      <c r="G54" s="379"/>
      <c r="H54" s="380">
        <v>4</v>
      </c>
      <c r="I54" s="187">
        <v>1919.48</v>
      </c>
      <c r="J54" s="381">
        <f>H54*I54</f>
        <v>7678</v>
      </c>
    </row>
    <row r="55" spans="1:11" s="365" customFormat="1" ht="25.5" x14ac:dyDescent="0.2">
      <c r="A55" s="374">
        <v>41</v>
      </c>
      <c r="B55" s="375" t="s">
        <v>194</v>
      </c>
      <c r="C55" s="186" t="s">
        <v>195</v>
      </c>
      <c r="D55" s="376" t="s">
        <v>111</v>
      </c>
      <c r="E55" s="382">
        <v>404</v>
      </c>
      <c r="F55" s="182">
        <v>1651</v>
      </c>
      <c r="G55" s="21">
        <f t="shared" si="1"/>
        <v>667004</v>
      </c>
      <c r="H55" s="383"/>
      <c r="I55" s="384"/>
      <c r="J55" s="385"/>
    </row>
    <row r="56" spans="1:11" s="365" customFormat="1" ht="25.5" x14ac:dyDescent="0.2">
      <c r="A56" s="374">
        <v>42</v>
      </c>
      <c r="B56" s="375" t="s">
        <v>196</v>
      </c>
      <c r="C56" s="186" t="s">
        <v>197</v>
      </c>
      <c r="D56" s="376" t="s">
        <v>99</v>
      </c>
      <c r="E56" s="382">
        <v>9.6000000000000002E-2</v>
      </c>
      <c r="F56" s="182">
        <v>31000</v>
      </c>
      <c r="G56" s="21">
        <f t="shared" si="1"/>
        <v>2976</v>
      </c>
      <c r="H56" s="383"/>
      <c r="I56" s="384"/>
      <c r="J56" s="385"/>
    </row>
    <row r="57" spans="1:11" s="365" customFormat="1" ht="25.5" x14ac:dyDescent="0.2">
      <c r="A57" s="374">
        <v>43</v>
      </c>
      <c r="B57" s="375" t="s">
        <v>198</v>
      </c>
      <c r="C57" s="186" t="s">
        <v>199</v>
      </c>
      <c r="D57" s="376" t="s">
        <v>102</v>
      </c>
      <c r="E57" s="377"/>
      <c r="F57" s="378"/>
      <c r="G57" s="379"/>
      <c r="H57" s="380">
        <v>0.2</v>
      </c>
      <c r="I57" s="187">
        <v>1866.63</v>
      </c>
      <c r="J57" s="381">
        <f>H57*I57</f>
        <v>373</v>
      </c>
    </row>
    <row r="58" spans="1:11" s="365" customFormat="1" ht="25.5" x14ac:dyDescent="0.2">
      <c r="A58" s="374">
        <v>44</v>
      </c>
      <c r="B58" s="375" t="s">
        <v>200</v>
      </c>
      <c r="C58" s="186" t="s">
        <v>201</v>
      </c>
      <c r="D58" s="376" t="s">
        <v>106</v>
      </c>
      <c r="E58" s="377"/>
      <c r="F58" s="378"/>
      <c r="G58" s="379"/>
      <c r="H58" s="380">
        <v>2</v>
      </c>
      <c r="I58" s="187">
        <v>2000</v>
      </c>
      <c r="J58" s="381">
        <f>H58*I58</f>
        <v>4000</v>
      </c>
    </row>
    <row r="59" spans="1:11" s="365" customFormat="1" ht="26.25" thickBot="1" x14ac:dyDescent="0.25">
      <c r="A59" s="386">
        <v>45</v>
      </c>
      <c r="B59" s="387" t="s">
        <v>202</v>
      </c>
      <c r="C59" s="188" t="s">
        <v>203</v>
      </c>
      <c r="D59" s="388" t="s">
        <v>106</v>
      </c>
      <c r="E59" s="389"/>
      <c r="F59" s="390"/>
      <c r="G59" s="391"/>
      <c r="H59" s="392">
        <v>2</v>
      </c>
      <c r="I59" s="189">
        <v>275.08</v>
      </c>
      <c r="J59" s="393">
        <f>H59*I59</f>
        <v>550</v>
      </c>
    </row>
    <row r="60" spans="1:11" ht="13.5" thickBot="1" x14ac:dyDescent="0.25">
      <c r="A60" s="483" t="s">
        <v>204</v>
      </c>
      <c r="B60" s="484"/>
      <c r="C60" s="484"/>
      <c r="D60" s="484"/>
      <c r="E60" s="485"/>
      <c r="F60" s="486"/>
      <c r="G60" s="183">
        <f>SUM(G15:G59)</f>
        <v>756531</v>
      </c>
      <c r="H60" s="394"/>
      <c r="I60" s="395"/>
      <c r="J60" s="396">
        <f>SUM(J15:J59)</f>
        <v>568365</v>
      </c>
      <c r="K60" s="397"/>
    </row>
    <row r="62" spans="1:11" ht="12.75" customHeight="1" x14ac:dyDescent="0.2">
      <c r="A62" s="487" t="s">
        <v>54</v>
      </c>
      <c r="B62" s="487"/>
      <c r="C62" s="487"/>
      <c r="D62" s="487"/>
      <c r="E62" s="487"/>
      <c r="F62" s="487"/>
      <c r="G62" s="487"/>
      <c r="H62" s="487"/>
      <c r="I62" s="487"/>
      <c r="J62" s="487"/>
    </row>
    <row r="64" spans="1:11" x14ac:dyDescent="0.2">
      <c r="A64" s="480" t="s">
        <v>205</v>
      </c>
      <c r="B64" s="480"/>
      <c r="C64" s="480"/>
      <c r="D64" s="398"/>
      <c r="E64" s="399"/>
      <c r="F64" s="488"/>
      <c r="G64" s="488"/>
      <c r="I64" s="489" t="s">
        <v>206</v>
      </c>
      <c r="J64" s="489"/>
      <c r="K64" s="400"/>
    </row>
    <row r="65" spans="1:11" x14ac:dyDescent="0.2">
      <c r="A65" s="401"/>
      <c r="B65" s="401"/>
      <c r="C65" s="401"/>
      <c r="D65" s="398"/>
      <c r="E65" s="399"/>
      <c r="F65" s="402"/>
      <c r="G65" s="402"/>
      <c r="J65" s="403"/>
      <c r="K65" s="403"/>
    </row>
    <row r="66" spans="1:11" x14ac:dyDescent="0.2">
      <c r="A66" s="401"/>
      <c r="B66" s="401"/>
      <c r="C66" s="404"/>
      <c r="D66" s="404"/>
      <c r="E66" s="405"/>
      <c r="F66" s="406"/>
      <c r="G66" s="407"/>
      <c r="J66" s="408"/>
      <c r="K66" s="409"/>
    </row>
    <row r="67" spans="1:11" x14ac:dyDescent="0.2">
      <c r="A67" s="480" t="s">
        <v>207</v>
      </c>
      <c r="B67" s="480"/>
      <c r="C67" s="480"/>
      <c r="D67" s="404"/>
      <c r="E67" s="410"/>
      <c r="F67" s="481"/>
      <c r="G67" s="481"/>
      <c r="I67" s="482" t="s">
        <v>208</v>
      </c>
      <c r="J67" s="482"/>
      <c r="K67" s="411"/>
    </row>
    <row r="68" spans="1:11" x14ac:dyDescent="0.2">
      <c r="A68" s="401"/>
      <c r="B68" s="401"/>
      <c r="C68" s="404"/>
      <c r="D68" s="404"/>
      <c r="E68" s="405"/>
      <c r="F68" s="406"/>
      <c r="G68" s="407"/>
      <c r="J68" s="408"/>
      <c r="K68" s="409"/>
    </row>
    <row r="69" spans="1:11" x14ac:dyDescent="0.2">
      <c r="A69" s="401"/>
      <c r="B69" s="401"/>
      <c r="C69" s="404"/>
      <c r="D69" s="404"/>
      <c r="E69" s="405"/>
      <c r="F69" s="406"/>
      <c r="G69" s="407"/>
      <c r="J69" s="408"/>
      <c r="K69" s="409"/>
    </row>
    <row r="70" spans="1:11" x14ac:dyDescent="0.2">
      <c r="A70" s="480" t="s">
        <v>209</v>
      </c>
      <c r="B70" s="480"/>
      <c r="C70" s="480"/>
      <c r="D70" s="404"/>
      <c r="E70" s="410"/>
      <c r="F70" s="481"/>
      <c r="G70" s="481"/>
      <c r="I70" s="482" t="s">
        <v>210</v>
      </c>
      <c r="J70" s="482"/>
      <c r="K70" s="411"/>
    </row>
    <row r="71" spans="1:11" x14ac:dyDescent="0.2">
      <c r="A71" s="404"/>
      <c r="B71" s="404"/>
      <c r="C71" s="404"/>
      <c r="D71" s="404"/>
      <c r="E71" s="405"/>
      <c r="F71" s="406"/>
      <c r="G71" s="407"/>
      <c r="J71" s="408"/>
      <c r="K71" s="409"/>
    </row>
    <row r="72" spans="1:11" x14ac:dyDescent="0.2">
      <c r="A72" s="404"/>
      <c r="B72" s="404"/>
      <c r="C72" s="404"/>
      <c r="D72" s="404"/>
      <c r="E72" s="405"/>
      <c r="F72" s="406"/>
      <c r="G72" s="407"/>
      <c r="J72" s="408"/>
      <c r="K72" s="409"/>
    </row>
    <row r="73" spans="1:11" x14ac:dyDescent="0.2">
      <c r="A73" s="480" t="s">
        <v>211</v>
      </c>
      <c r="B73" s="480"/>
      <c r="C73" s="480"/>
      <c r="D73" s="404"/>
      <c r="E73" s="410"/>
      <c r="F73" s="481"/>
      <c r="G73" s="481"/>
      <c r="I73" s="482" t="s">
        <v>212</v>
      </c>
      <c r="J73" s="482"/>
      <c r="K73" s="411"/>
    </row>
    <row r="74" spans="1:11" x14ac:dyDescent="0.2">
      <c r="A74" s="404"/>
      <c r="B74" s="404"/>
      <c r="C74" s="404"/>
      <c r="D74" s="404"/>
      <c r="E74" s="405"/>
      <c r="F74" s="406"/>
      <c r="G74" s="407"/>
      <c r="J74" s="408"/>
      <c r="K74" s="409"/>
    </row>
    <row r="75" spans="1:11" x14ac:dyDescent="0.2">
      <c r="A75" s="404"/>
      <c r="B75" s="404"/>
      <c r="C75" s="404"/>
      <c r="D75" s="404"/>
      <c r="E75" s="405"/>
      <c r="F75" s="406"/>
      <c r="G75" s="407"/>
      <c r="J75" s="408"/>
      <c r="K75" s="409"/>
    </row>
    <row r="76" spans="1:11" x14ac:dyDescent="0.2">
      <c r="A76" s="480" t="s">
        <v>213</v>
      </c>
      <c r="B76" s="480"/>
      <c r="C76" s="480"/>
      <c r="D76" s="404"/>
      <c r="E76" s="410"/>
      <c r="F76" s="481"/>
      <c r="G76" s="481"/>
      <c r="I76" s="482" t="s">
        <v>214</v>
      </c>
      <c r="J76" s="482"/>
      <c r="K76" s="411"/>
    </row>
  </sheetData>
  <autoFilter ref="B14:J60"/>
  <mergeCells count="32">
    <mergeCell ref="A6:B6"/>
    <mergeCell ref="I1:J1"/>
    <mergeCell ref="G2:J2"/>
    <mergeCell ref="A3:B3"/>
    <mergeCell ref="A4:B4"/>
    <mergeCell ref="A5:B5"/>
    <mergeCell ref="A67:C67"/>
    <mergeCell ref="F67:G67"/>
    <mergeCell ref="I67:J67"/>
    <mergeCell ref="B8:J8"/>
    <mergeCell ref="B9:J9"/>
    <mergeCell ref="A11:A13"/>
    <mergeCell ref="B11:B13"/>
    <mergeCell ref="C11:C13"/>
    <mergeCell ref="D11:D13"/>
    <mergeCell ref="E11:J11"/>
    <mergeCell ref="E12:G12"/>
    <mergeCell ref="H12:J12"/>
    <mergeCell ref="A60:F60"/>
    <mergeCell ref="A62:J62"/>
    <mergeCell ref="A64:C64"/>
    <mergeCell ref="F64:G64"/>
    <mergeCell ref="I64:J64"/>
    <mergeCell ref="A76:C76"/>
    <mergeCell ref="F76:G76"/>
    <mergeCell ref="I76:J76"/>
    <mergeCell ref="A70:C70"/>
    <mergeCell ref="F70:G70"/>
    <mergeCell ref="I70:J70"/>
    <mergeCell ref="A73:C73"/>
    <mergeCell ref="F73:G73"/>
    <mergeCell ref="I73:J73"/>
  </mergeCells>
  <pageMargins left="0.74803149606299213" right="0.74803149606299213" top="0.98425196850393704" bottom="0.98425196850393704" header="0.51181102362204722" footer="0.51181102362204722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Форма 8.3</vt:lpstr>
      <vt:lpstr>Приложение 1 к форме 8.3</vt:lpstr>
      <vt:lpstr>Приложение 2 к форме 8.3</vt:lpstr>
      <vt:lpstr>Приложение №3 к форме 8.3</vt:lpstr>
      <vt:lpstr>'Приложение 2 к форме 8.3'!Заголовки_для_печати</vt:lpstr>
      <vt:lpstr>'Приложение №3 к форме 8.3'!Заголовки_для_печати</vt:lpstr>
      <vt:lpstr>'Приложение 2 к форме 8.3'!Область_печати</vt:lpstr>
      <vt:lpstr>'Приложение №3 к форме 8.3'!Область_печати</vt:lpstr>
      <vt:lpstr>'Форма 8.3'!Область_печати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Алена Евгеньевна Латышева</cp:lastModifiedBy>
  <cp:lastPrinted>2015-07-18T04:54:27Z</cp:lastPrinted>
  <dcterms:created xsi:type="dcterms:W3CDTF">2014-07-13T09:38:46Z</dcterms:created>
  <dcterms:modified xsi:type="dcterms:W3CDTF">2015-11-11T13:04:44Z</dcterms:modified>
</cp:coreProperties>
</file>