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.2" sheetId="26" r:id="rId1"/>
    <sheet name="Приложение 1 к форме 8.2" sheetId="20" r:id="rId2"/>
    <sheet name="Приложение 2 к форме 8.2" sheetId="21" r:id="rId3"/>
    <sheet name="Приложение 3 к форме 8.2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0">'Форма 8.2'!$A$1:$Y$45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12" i="26" l="1"/>
  <c r="O12" i="26"/>
  <c r="Q12" i="26"/>
  <c r="G73" i="23" l="1"/>
  <c r="G72" i="23"/>
  <c r="G71" i="23"/>
  <c r="J70" i="23"/>
  <c r="J69" i="23"/>
  <c r="J68" i="23"/>
  <c r="G67" i="23"/>
  <c r="J66" i="23"/>
  <c r="G65" i="23"/>
  <c r="J64" i="23"/>
  <c r="J63" i="23"/>
  <c r="G62" i="23"/>
  <c r="G61" i="23"/>
  <c r="G60" i="23"/>
  <c r="J59" i="23"/>
  <c r="J58" i="23"/>
  <c r="J57" i="23"/>
  <c r="G56" i="23"/>
  <c r="G55" i="23"/>
  <c r="J54" i="23"/>
  <c r="J53" i="23"/>
  <c r="J52" i="23"/>
  <c r="J51" i="23"/>
  <c r="J50" i="23"/>
  <c r="J49" i="23"/>
  <c r="G48" i="23"/>
  <c r="G47" i="23"/>
  <c r="G46" i="23"/>
  <c r="J45" i="23"/>
  <c r="J44" i="23"/>
  <c r="J43" i="23"/>
  <c r="J42" i="23"/>
  <c r="J41" i="23"/>
  <c r="J40" i="23"/>
  <c r="J39" i="23"/>
  <c r="J38" i="23"/>
  <c r="J37" i="23"/>
  <c r="J36" i="23"/>
  <c r="J35" i="23"/>
  <c r="J34" i="23"/>
  <c r="J33" i="23"/>
  <c r="G32" i="23"/>
  <c r="J31" i="23"/>
  <c r="G30" i="23"/>
  <c r="G74" i="23" s="1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C6" i="23"/>
  <c r="C5" i="23"/>
  <c r="J74" i="23" l="1"/>
  <c r="L12" i="26" l="1"/>
  <c r="K12" i="26"/>
  <c r="J12" i="26"/>
  <c r="J19" i="26" s="1"/>
  <c r="H12" i="26"/>
  <c r="H19" i="26" s="1"/>
  <c r="G12" i="26"/>
  <c r="F12" i="26"/>
  <c r="F19" i="26" s="1"/>
  <c r="I11" i="26"/>
  <c r="I12" i="26" s="1"/>
  <c r="I19" i="26" s="1"/>
  <c r="E11" i="26"/>
  <c r="E12" i="26" s="1"/>
  <c r="B11" i="26"/>
  <c r="D10" i="26"/>
  <c r="C10" i="26"/>
  <c r="B9" i="26"/>
  <c r="B8" i="26"/>
  <c r="C8" i="26" s="1"/>
  <c r="D8" i="26" s="1"/>
  <c r="E8" i="26" s="1"/>
  <c r="F8" i="26" s="1"/>
  <c r="G8" i="26" s="1"/>
  <c r="H8" i="26" s="1"/>
  <c r="I8" i="26" s="1"/>
  <c r="J8" i="26" s="1"/>
  <c r="K8" i="26" s="1"/>
  <c r="L8" i="26" s="1"/>
  <c r="M8" i="26" s="1"/>
  <c r="N8" i="26" s="1"/>
  <c r="O8" i="26" s="1"/>
  <c r="P8" i="26" s="1"/>
  <c r="Q8" i="26" s="1"/>
  <c r="R8" i="26" s="1"/>
  <c r="S8" i="26" s="1"/>
  <c r="T8" i="26" s="1"/>
  <c r="U8" i="26" s="1"/>
  <c r="V8" i="26" s="1"/>
  <c r="W8" i="26" s="1"/>
  <c r="X8" i="26" s="1"/>
  <c r="Y8" i="26" s="1"/>
  <c r="D43" i="26" l="1"/>
  <c r="D44" i="26"/>
  <c r="E14" i="26"/>
  <c r="E19" i="26" s="1"/>
  <c r="G19" i="26"/>
  <c r="K19" i="26"/>
  <c r="L19" i="26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<sst xmlns="http://schemas.openxmlformats.org/spreadsheetml/2006/main" count="327" uniqueCount="251">
  <si>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</si>
  <si>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</si>
  <si>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</si>
  <si>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</si>
  <si>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</si>
  <si>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</si>
  <si>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</si>
  <si>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</si>
  <si>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</si>
  <si>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</si>
  <si>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</si>
  <si>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</si>
  <si>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</si>
  <si>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</si>
  <si>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</si>
  <si>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</si>
  <si>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</si>
  <si>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</si>
  <si>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</si>
  <si>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</si>
  <si>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</si>
  <si>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</si>
  <si>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</si>
  <si>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</si>
  <si>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</si>
  <si>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</si>
  <si>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</si>
  <si>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</si>
  <si>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</si>
  <si>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</si>
  <si>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</si>
  <si>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</si>
  <si>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</si>
  <si>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</si>
  <si>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</si>
  <si>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</si>
  <si>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</si>
  <si>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</si>
  <si>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</si>
  <si>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</si>
  <si>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</si>
  <si>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</si>
  <si>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</si>
  <si>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</si>
  <si>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</si>
  <si>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</si>
  <si>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</si>
  <si>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</si>
  <si>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</si>
  <si>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</si>
  <si>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</si>
  <si>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</si>
  <si>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</si>
  <si>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</si>
  <si>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</si>
  <si>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</si>
  <si>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</si>
  <si>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</si>
  <si>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</si>
  <si>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</si>
  <si>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</si>
  <si>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</si>
  <si>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</si>
  <si>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</si>
  <si>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</si>
  <si>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</si>
  <si>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</si>
  <si>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</si>
  <si>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</si>
  <si>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</si>
  <si>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</si>
  <si>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</si>
  <si>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</si>
  <si>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</si>
  <si>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</si>
  <si>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</si>
  <si>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</si>
  <si>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</si>
  <si>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</si>
  <si>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</si>
  <si>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</si>
  <si>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</si>
  <si>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</si>
  <si>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</si>
  <si>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</si>
  <si>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</si>
  <si>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</si>
  <si>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</si>
  <si>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</si>
  <si>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</si>
  <si>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</si>
  <si>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</si>
  <si>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</si>
  <si>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</si>
  <si>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</si>
  <si>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</si>
  <si>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</si>
  <si>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</si>
  <si>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</si>
  <si>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</si>
  <si>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</si>
  <si>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</si>
  <si>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</si>
  <si>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</si>
  <si>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</si>
  <si>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</si>
  <si>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</si>
  <si>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</si>
  <si>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</si>
  <si>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</si>
  <si>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</si>
  <si>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</si>
  <si>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</si>
  <si>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</si>
  <si>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</si>
  <si>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В/напорные водоводы т. Вр.-к.скв.151,т.в к.скв.152 Инвентарный №130000017693</t>
  </si>
  <si>
    <t>Обоснование</t>
  </si>
  <si>
    <t>101-0073</t>
  </si>
  <si>
    <t>Битумы нефтяные строительные марки: БН-90/10</t>
  </si>
  <si>
    <t>т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</si>
  <si>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</si>
  <si>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</si>
  <si>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</si>
  <si>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</si>
  <si>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101-0311</t>
  </si>
  <si>
    <t>Каболка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</si>
  <si>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</si>
  <si>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</si>
  <si>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</si>
  <si>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</si>
  <si>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</si>
  <si>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</si>
  <si>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</si>
  <si>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</si>
  <si>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</si>
  <si>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</si>
  <si>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</si>
  <si>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</si>
  <si>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</si>
  <si>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101-1513</t>
  </si>
  <si>
    <t>Электроды диаметром: 4 мм Э42</t>
  </si>
  <si>
    <t>101-1529</t>
  </si>
  <si>
    <t>Электроды диаметром: 6 мм Э42</t>
  </si>
  <si>
    <t>101-1597</t>
  </si>
  <si>
    <t>Брезент</t>
  </si>
  <si>
    <t>м2</t>
  </si>
  <si>
    <t>101-1757</t>
  </si>
  <si>
    <t>Ветошь</t>
  </si>
  <si>
    <t>кг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</si>
  <si>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</si>
  <si>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</si>
  <si>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</si>
  <si>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</si>
  <si>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</si>
  <si>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101-2278</t>
  </si>
  <si>
    <t>Пропан-бутан, смесь техническая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</si>
  <si>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</si>
  <si>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</si>
  <si>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</si>
  <si>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</si>
  <si>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</si>
  <si>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</si>
  <si>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</si>
  <si>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</si>
  <si>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</si>
  <si>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</si>
  <si>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</si>
  <si>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</si>
  <si>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</si>
  <si>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</si>
  <si>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</si>
  <si>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</si>
  <si>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</si>
  <si>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</si>
  <si>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</si>
  <si>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</si>
  <si>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</si>
  <si>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</si>
  <si>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</si>
  <si>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</si>
  <si>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</si>
  <si>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</si>
  <si>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</si>
  <si>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</si>
  <si>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</si>
  <si>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102-0117</t>
  </si>
  <si>
    <t>Доски обрезные хвойных пород длиной: 2-3,75 м, шириной 75-150 мм, толщиной 32-40 мм,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</si>
  <si>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</si>
  <si>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</si>
  <si>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</si>
  <si>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</si>
  <si>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</si>
  <si>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</si>
  <si>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</si>
  <si>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</si>
  <si>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</si>
  <si>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</si>
  <si>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Бруски 2с 50-60мм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</si>
  <si>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</si>
  <si>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</si>
  <si>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</si>
  <si>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</si>
  <si>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</si>
  <si>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</si>
  <si>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</si>
  <si>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</si>
  <si>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</si>
  <si>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</si>
  <si>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</si>
  <si>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</si>
  <si>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</si>
  <si>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</si>
  <si>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</si>
  <si>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</si>
  <si>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</si>
  <si>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</si>
  <si>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</si>
  <si>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</si>
  <si>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</si>
  <si>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</si>
  <si>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548-0023</t>
  </si>
  <si>
    <t>Манжета предохраняющая для заделки концов кожуха трубопроводов Ду100мм</t>
  </si>
  <si>
    <t>548-0036</t>
  </si>
  <si>
    <t>Кольца центрирующие для труб Ду 100 мм</t>
  </si>
  <si>
    <t>548-9111</t>
  </si>
  <si>
    <t>Манжета термоусадочная для изоляции трубопровода из труб с заводской изоляцией Ду 114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</si>
  <si>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</si>
  <si>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</si>
  <si>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</si>
  <si>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</si>
  <si>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</si>
  <si>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</si>
  <si>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</si>
  <si>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10 шт.</t>
  </si>
  <si>
    <t>ТСЦ-302-1338</t>
  </si>
  <si>
    <t>Вентиль 25 МПа, диаметр 15 мм</t>
  </si>
  <si>
    <t>ТСЦ-507-2389</t>
  </si>
  <si>
    <t>Заглушки эллиптические д-114х11 мм</t>
  </si>
  <si>
    <t>ТСЦ-509-0068</t>
  </si>
  <si>
    <t>Обертка защитная на полиэтиленовой основе</t>
  </si>
  <si>
    <t>цена Заказчика</t>
  </si>
  <si>
    <t xml:space="preserve">   - Трубы стальные бесшовные, горячедеформированные Ду114х11 мм</t>
  </si>
  <si>
    <t xml:space="preserve">   - Трубы стальные бесшовные, горячедеформированные Ду273х10 мм</t>
  </si>
  <si>
    <t>Всего:</t>
  </si>
  <si>
    <t>Приложение №3 к форме 8.2</t>
  </si>
  <si>
    <t>Приложение 2 к форме 8.2</t>
  </si>
  <si>
    <t>Приложение 1 к форме 8.2</t>
  </si>
  <si>
    <t>Форма 8.2</t>
  </si>
  <si>
    <t>Стоимость МТР всего, руб. (Приложение №3 к форме 8.2)</t>
  </si>
  <si>
    <t>- Перебазировка техники (Приложение №1 к форме 8.2)</t>
  </si>
  <si>
    <t xml:space="preserve"> - Доставка материалов на объект (Приложение №2 к форме 8.2)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</si>
</sst>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4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3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0" fontId="55" fillId="30" borderId="79" xfId="327" applyFont="1" applyFill="1" applyBorder="1" applyAlignment="1">
      <alignment vertical="top"/>
    </xf>
    <xf numFmtId="49" fontId="56" fillId="0" borderId="71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79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0" xfId="327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left" vertical="top"/>
    </xf>
    <xf numFmtId="166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NumberFormat="1" applyFont="1" applyFill="1" applyBorder="1" applyAlignment="1">
      <alignment horizontal="center" vertical="top" wrapText="1"/>
    </xf>
    <xf numFmtId="3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center" vertical="top" wrapText="1"/>
    </xf>
    <xf numFmtId="3" fontId="54" fillId="0" borderId="82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57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33" fillId="0" borderId="64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33" fillId="0" borderId="31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2" fontId="33" fillId="0" borderId="31" xfId="419" applyNumberFormat="1" applyFont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33" fillId="0" borderId="57" xfId="419" applyNumberFormat="1" applyFont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3" fontId="53" fillId="0" borderId="45" xfId="1318" applyNumberFormat="1" applyFont="1" applyFill="1" applyBorder="1" applyAlignment="1">
      <alignment horizontal="center" vertical="center" wrapText="1"/>
    </xf>
    <xf numFmtId="4" fontId="53" fillId="0" borderId="44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1" fillId="0" borderId="38" xfId="327" applyFont="1" applyFill="1" applyBorder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3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2" fontId="33" fillId="34" borderId="33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4" fontId="80" fillId="0" borderId="65" xfId="1318" applyNumberFormat="1" applyFont="1" applyFill="1" applyBorder="1" applyAlignment="1">
      <alignment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2" fontId="83" fillId="0" borderId="43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4" xfId="372" applyFont="1" applyFill="1" applyBorder="1" applyAlignment="1">
      <alignment horizontal="left" vertical="top"/>
    </xf>
    <xf numFmtId="2" fontId="33" fillId="16" borderId="85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6" xfId="1577" applyFont="1" applyFill="1" applyBorder="1" applyAlignment="1">
      <alignment horizontal="center" vertical="top" wrapText="1"/>
    </xf>
    <xf numFmtId="2" fontId="83" fillId="16" borderId="71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5" xfId="1318" applyNumberFormat="1" applyFont="1" applyFill="1" applyBorder="1" applyAlignment="1">
      <alignment horizontal="center" vertical="top" wrapText="1"/>
    </xf>
    <xf numFmtId="4" fontId="53" fillId="16" borderId="85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7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80" fillId="16" borderId="88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horizontal="center"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3" fontId="53" fillId="16" borderId="9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193" fontId="53" fillId="16" borderId="29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 vertical="top" wrapText="1"/>
    </xf>
    <xf numFmtId="0" fontId="53" fillId="0" borderId="0" xfId="1318" applyFont="1" applyFill="1" applyAlignment="1">
      <alignment horizontal="center" vertical="top"/>
    </xf>
    <xf numFmtId="0" fontId="82" fillId="0" borderId="35" xfId="0" applyNumberFormat="1" applyFont="1" applyBorder="1" applyAlignment="1">
      <alignment vertical="center" wrapText="1" shrinkToFit="1"/>
    </xf>
    <xf numFmtId="10" fontId="53" fillId="16" borderId="29" xfId="1318" applyNumberFormat="1" applyFont="1" applyFill="1" applyBorder="1" applyAlignment="1">
      <alignment horizontal="center"/>
    </xf>
    <xf numFmtId="0" fontId="78" fillId="0" borderId="0" xfId="327" applyFont="1" applyFill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8" xfId="327" applyFont="1" applyFill="1" applyBorder="1" applyAlignment="1">
      <alignment horizontal="center"/>
    </xf>
    <xf numFmtId="0" fontId="1" fillId="0" borderId="32" xfId="327" applyFont="1" applyFill="1" applyBorder="1" applyAlignment="1">
      <alignment horizontal="center"/>
    </xf>
    <xf numFmtId="0" fontId="1" fillId="0" borderId="46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52" xfId="0" applyNumberFormat="1" applyFont="1" applyBorder="1" applyAlignment="1">
      <alignment horizontal="left" vertical="top" wrapText="1"/>
    </xf>
    <xf numFmtId="0" fontId="10" fillId="0" borderId="52" xfId="0" applyFont="1" applyBorder="1" applyAlignment="1">
      <alignment horizontal="left" vertical="top" wrapText="1"/>
    </xf>
    <xf numFmtId="0" fontId="10" fillId="0" borderId="52" xfId="0" applyFont="1" applyBorder="1" applyAlignment="1">
      <alignment horizontal="center" vertical="top"/>
    </xf>
    <xf numFmtId="0" fontId="1" fillId="0" borderId="95" xfId="327" applyFont="1" applyFill="1" applyBorder="1"/>
    <xf numFmtId="0" fontId="1" fillId="0" borderId="34" xfId="327" applyFont="1" applyFill="1" applyBorder="1"/>
    <xf numFmtId="0" fontId="1" fillId="0" borderId="36" xfId="327" applyFont="1" applyFill="1" applyBorder="1"/>
    <xf numFmtId="0" fontId="10" fillId="0" borderId="9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58" xfId="0" applyNumberFormat="1" applyFont="1" applyBorder="1" applyAlignment="1">
      <alignment horizontal="left" vertical="top" wrapText="1"/>
    </xf>
    <xf numFmtId="0" fontId="10" fillId="0" borderId="58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top"/>
    </xf>
    <xf numFmtId="0" fontId="1" fillId="0" borderId="31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1" fillId="0" borderId="54" xfId="327" applyFont="1" applyFill="1" applyBorder="1" applyAlignment="1">
      <alignment horizontal="center" vertical="center" wrapText="1"/>
    </xf>
    <xf numFmtId="49" fontId="10" fillId="0" borderId="54" xfId="0" applyNumberFormat="1" applyFont="1" applyBorder="1" applyAlignment="1">
      <alignment horizontal="left" vertical="top" wrapText="1"/>
    </xf>
    <xf numFmtId="0" fontId="10" fillId="0" borderId="54" xfId="0" applyFont="1" applyBorder="1" applyAlignment="1">
      <alignment horizontal="left" vertical="top" wrapText="1"/>
    </xf>
    <xf numFmtId="0" fontId="10" fillId="0" borderId="54" xfId="0" applyFont="1" applyBorder="1" applyAlignment="1">
      <alignment horizontal="center" vertical="top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10" fillId="28" borderId="40" xfId="0" applyNumberFormat="1" applyFont="1" applyFill="1" applyBorder="1" applyAlignment="1">
      <alignment horizontal="center" vertical="center" wrapText="1"/>
    </xf>
    <xf numFmtId="0" fontId="1" fillId="0" borderId="37" xfId="327" applyFont="1" applyFill="1" applyBorder="1"/>
    <xf numFmtId="0" fontId="1" fillId="0" borderId="40" xfId="327" applyFont="1" applyFill="1" applyBorder="1"/>
    <xf numFmtId="3" fontId="78" fillId="0" borderId="53" xfId="327" applyNumberFormat="1" applyFont="1" applyFill="1" applyBorder="1" applyAlignment="1">
      <alignment horizontal="center"/>
    </xf>
    <xf numFmtId="0" fontId="78" fillId="0" borderId="96" xfId="327" applyFont="1" applyFill="1" applyBorder="1" applyAlignment="1"/>
    <xf numFmtId="0" fontId="78" fillId="0" borderId="97" xfId="327" applyFont="1" applyFill="1" applyBorder="1" applyAlignment="1"/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53" fillId="0" borderId="0" xfId="1318" applyFont="1" applyFill="1" applyAlignment="1">
      <alignment horizontal="center" vertical="top"/>
    </xf>
    <xf numFmtId="4" fontId="81" fillId="0" borderId="47" xfId="1318" applyNumberFormat="1" applyFont="1" applyFill="1" applyBorder="1" applyAlignment="1">
      <alignment horizontal="center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3" fillId="0" borderId="0" xfId="1318" applyFont="1" applyAlignment="1">
      <alignment horizontal="center" vertical="center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81" fillId="0" borderId="0" xfId="1318" applyFont="1" applyFill="1" applyBorder="1" applyAlignment="1">
      <alignment horizontal="center" vertical="top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3" xfId="370" applyFont="1" applyFill="1" applyBorder="1" applyAlignment="1">
      <alignment horizontal="center" vertical="center" wrapText="1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7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96" xfId="327" applyFont="1" applyFill="1" applyBorder="1" applyAlignment="1">
      <alignment horizontal="right"/>
    </xf>
    <xf numFmtId="0" fontId="1" fillId="0" borderId="0" xfId="327" applyFill="1" applyAlignment="1">
      <alignment horizontal="left" vertical="center" wrapText="1"/>
    </xf>
    <xf numFmtId="0" fontId="33" fillId="0" borderId="0" xfId="327" applyFont="1" applyFill="1" applyAlignment="1">
      <alignment horizontal="center" vertical="center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8" fillId="0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2%20&#1042;&#1086;&#1076;&#1085;&#1099;&#1077;%20&#1087;&#1077;&#1088;&#1077;&#1093;&#1086;&#1076;&#1099;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8/&#1051;&#1086;&#109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8/&#1056;&#1072;&#1089;&#1095;&#1077;&#1090;&#1099;/13-1769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/>
      <sheetData sheetId="1">
        <row r="35">
          <cell r="B35" t="str">
            <v>Ватинское месторждение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 refreshError="1"/>
      <sheetData sheetId="1">
        <row r="30">
          <cell r="E30">
            <v>300</v>
          </cell>
        </row>
        <row r="33">
          <cell r="D33" t="str">
            <v>м.</v>
          </cell>
          <cell r="E33">
            <v>200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 "/>
      <sheetName val="транспорт"/>
      <sheetName val="Материалы"/>
    </sheetNames>
    <sheetDataSet>
      <sheetData sheetId="0">
        <row r="9">
          <cell r="B9" t="str">
            <v>Ватинское месторждение</v>
          </cell>
        </row>
        <row r="11">
          <cell r="B11" t="str">
            <v>В/напорные водоводы т. Вр.-к.скв.151,т.в к.скв.152 Инвентарный №130000017693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topLeftCell="A3" zoomScale="70" zoomScaleNormal="100" zoomScaleSheetLayoutView="70" workbookViewId="0">
      <pane xSplit="2" topLeftCell="M1" activePane="topRight" state="frozen"/>
      <selection activeCell="A8" sqref="A8"/>
      <selection pane="topRight" activeCell="Y8" sqref="L1:Y1048576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3.140625" style="90" customWidth="1"/>
    <col min="4" max="12" width="11.7109375" style="90" customWidth="1"/>
    <col min="13" max="13" width="14.42578125" style="333" customWidth="1"/>
    <col min="14" max="14" width="13.5703125" style="333" customWidth="1"/>
    <col min="15" max="15" width="11.7109375" style="333" customWidth="1"/>
    <col min="16" max="16" width="13" style="333" customWidth="1"/>
    <col min="17" max="17" width="14.85546875" style="333" customWidth="1"/>
    <col min="18" max="18" width="16.28515625" style="90" customWidth="1"/>
    <col min="19" max="19" width="14.7109375" style="333" customWidth="1"/>
    <col min="20" max="20" width="14" style="90" customWidth="1"/>
    <col min="21" max="21" width="14.42578125" style="90" customWidth="1"/>
    <col min="22" max="22" width="11.7109375" style="333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88" t="s">
        <v>34</v>
      </c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  <c r="R1" s="388"/>
      <c r="S1" s="388"/>
      <c r="T1" s="341"/>
      <c r="U1" s="341"/>
      <c r="V1" s="200"/>
      <c r="W1" s="341"/>
      <c r="X1" s="388" t="s">
        <v>247</v>
      </c>
      <c r="Y1" s="388"/>
    </row>
    <row r="2" spans="1:2637" ht="13.5" x14ac:dyDescent="0.2"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41"/>
      <c r="U2" s="341"/>
      <c r="V2" s="200"/>
      <c r="W2" s="341"/>
      <c r="X2" s="341"/>
      <c r="Y2" s="91"/>
    </row>
    <row r="3" spans="1:2637" ht="14.25" thickBot="1" x14ac:dyDescent="0.25"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200"/>
      <c r="N3" s="200"/>
      <c r="O3" s="200"/>
      <c r="P3" s="200"/>
      <c r="Q3" s="200"/>
      <c r="R3" s="341"/>
      <c r="S3" s="200"/>
      <c r="T3" s="341"/>
      <c r="U3" s="341"/>
      <c r="V3" s="200"/>
      <c r="W3" s="341"/>
      <c r="X3" s="407"/>
      <c r="Y3" s="407"/>
    </row>
    <row r="4" spans="1:2637" ht="12.75" customHeight="1" thickBot="1" x14ac:dyDescent="0.25">
      <c r="A4" s="425" t="s">
        <v>91</v>
      </c>
      <c r="B4" s="428" t="s">
        <v>35</v>
      </c>
      <c r="C4" s="428" t="s">
        <v>36</v>
      </c>
      <c r="D4" s="428" t="s">
        <v>92</v>
      </c>
      <c r="E4" s="408" t="s">
        <v>37</v>
      </c>
      <c r="F4" s="409"/>
      <c r="G4" s="409"/>
      <c r="H4" s="409"/>
      <c r="I4" s="409"/>
      <c r="J4" s="409"/>
      <c r="K4" s="409"/>
      <c r="L4" s="410"/>
      <c r="M4" s="408" t="s">
        <v>19</v>
      </c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10"/>
      <c r="Z4" s="92"/>
    </row>
    <row r="5" spans="1:2637" ht="12.75" customHeight="1" thickBot="1" x14ac:dyDescent="0.25">
      <c r="A5" s="426"/>
      <c r="B5" s="429"/>
      <c r="C5" s="429"/>
      <c r="D5" s="429"/>
      <c r="E5" s="431" t="s">
        <v>93</v>
      </c>
      <c r="F5" s="409" t="s">
        <v>20</v>
      </c>
      <c r="G5" s="409"/>
      <c r="H5" s="409"/>
      <c r="I5" s="409"/>
      <c r="J5" s="409"/>
      <c r="K5" s="409"/>
      <c r="L5" s="410"/>
      <c r="M5" s="419" t="s">
        <v>248</v>
      </c>
      <c r="N5" s="421" t="s">
        <v>20</v>
      </c>
      <c r="O5" s="421"/>
      <c r="P5" s="421"/>
      <c r="Q5" s="422"/>
      <c r="R5" s="423" t="s">
        <v>38</v>
      </c>
      <c r="S5" s="415" t="s">
        <v>21</v>
      </c>
      <c r="T5" s="413" t="s">
        <v>39</v>
      </c>
      <c r="U5" s="413" t="s">
        <v>40</v>
      </c>
      <c r="V5" s="415" t="s">
        <v>22</v>
      </c>
      <c r="W5" s="413" t="s">
        <v>41</v>
      </c>
      <c r="X5" s="413" t="s">
        <v>42</v>
      </c>
      <c r="Y5" s="399" t="s">
        <v>43</v>
      </c>
    </row>
    <row r="6" spans="1:2637" ht="44.25" customHeight="1" x14ac:dyDescent="0.2">
      <c r="A6" s="426"/>
      <c r="B6" s="429"/>
      <c r="C6" s="429"/>
      <c r="D6" s="429"/>
      <c r="E6" s="432"/>
      <c r="F6" s="417" t="s">
        <v>94</v>
      </c>
      <c r="G6" s="401" t="s">
        <v>95</v>
      </c>
      <c r="H6" s="401" t="s">
        <v>96</v>
      </c>
      <c r="I6" s="401" t="s">
        <v>44</v>
      </c>
      <c r="J6" s="401" t="s">
        <v>97</v>
      </c>
      <c r="K6" s="401" t="s">
        <v>98</v>
      </c>
      <c r="L6" s="402" t="s">
        <v>99</v>
      </c>
      <c r="M6" s="420"/>
      <c r="N6" s="403" t="s">
        <v>45</v>
      </c>
      <c r="O6" s="404"/>
      <c r="P6" s="405" t="s">
        <v>17</v>
      </c>
      <c r="Q6" s="406"/>
      <c r="R6" s="424"/>
      <c r="S6" s="416"/>
      <c r="T6" s="414"/>
      <c r="U6" s="414"/>
      <c r="V6" s="416"/>
      <c r="W6" s="414"/>
      <c r="X6" s="414"/>
      <c r="Y6" s="400"/>
    </row>
    <row r="7" spans="1:2637" ht="83.25" customHeight="1" thickBot="1" x14ac:dyDescent="0.25">
      <c r="A7" s="427"/>
      <c r="B7" s="430"/>
      <c r="C7" s="430"/>
      <c r="D7" s="430"/>
      <c r="E7" s="432"/>
      <c r="F7" s="418"/>
      <c r="G7" s="401"/>
      <c r="H7" s="401"/>
      <c r="I7" s="401"/>
      <c r="J7" s="401"/>
      <c r="K7" s="401"/>
      <c r="L7" s="402"/>
      <c r="M7" s="420"/>
      <c r="N7" s="88" t="s">
        <v>46</v>
      </c>
      <c r="O7" s="89" t="s">
        <v>47</v>
      </c>
      <c r="P7" s="93" t="s">
        <v>46</v>
      </c>
      <c r="Q7" s="89" t="s">
        <v>47</v>
      </c>
      <c r="R7" s="424"/>
      <c r="S7" s="416"/>
      <c r="T7" s="414"/>
      <c r="U7" s="414"/>
      <c r="V7" s="416"/>
      <c r="W7" s="414"/>
      <c r="X7" s="414"/>
      <c r="Y7" s="400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5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4.25" customHeight="1" thickBot="1" x14ac:dyDescent="0.25">
      <c r="A9" s="101" t="s">
        <v>56</v>
      </c>
      <c r="B9" s="102" t="str">
        <f>[5]лот!$B$35:$C$35</f>
        <v>Ватинское месторждение</v>
      </c>
      <c r="C9" s="103"/>
      <c r="D9" s="201"/>
      <c r="E9" s="103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2" customFormat="1" ht="33.75" customHeight="1" thickBot="1" x14ac:dyDescent="0.25">
      <c r="A10" s="202" t="s">
        <v>57</v>
      </c>
      <c r="B10" s="203" t="s">
        <v>115</v>
      </c>
      <c r="C10" s="204" t="str">
        <f>[6]лот!$D$33</f>
        <v>м.</v>
      </c>
      <c r="D10" s="205">
        <f>[6]лот!$E$33</f>
        <v>200</v>
      </c>
      <c r="E10" s="205"/>
      <c r="F10" s="205"/>
      <c r="G10" s="205"/>
      <c r="H10" s="205"/>
      <c r="I10" s="205"/>
      <c r="J10" s="205"/>
      <c r="K10" s="205"/>
      <c r="L10" s="205"/>
      <c r="M10" s="206"/>
      <c r="N10" s="207"/>
      <c r="O10" s="207"/>
      <c r="P10" s="208"/>
      <c r="Q10" s="207"/>
      <c r="R10" s="209"/>
      <c r="S10" s="207"/>
      <c r="T10" s="205"/>
      <c r="U10" s="205"/>
      <c r="V10" s="207"/>
      <c r="W10" s="205"/>
      <c r="X10" s="205"/>
      <c r="Y10" s="205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  <c r="IV10" s="111"/>
      <c r="IW10" s="111"/>
      <c r="IX10" s="111"/>
      <c r="IY10" s="111"/>
      <c r="IZ10" s="111"/>
      <c r="JA10" s="111"/>
      <c r="JB10" s="111"/>
      <c r="JC10" s="111"/>
      <c r="JD10" s="111"/>
      <c r="JE10" s="111"/>
      <c r="JF10" s="111"/>
      <c r="JG10" s="111"/>
      <c r="JH10" s="111"/>
      <c r="JI10" s="111"/>
      <c r="JJ10" s="111"/>
      <c r="JK10" s="111"/>
      <c r="JL10" s="111"/>
      <c r="JM10" s="111"/>
      <c r="JN10" s="111"/>
      <c r="JO10" s="111"/>
      <c r="JP10" s="111"/>
      <c r="JQ10" s="111"/>
      <c r="JR10" s="111"/>
      <c r="JS10" s="111"/>
      <c r="JT10" s="111"/>
      <c r="JU10" s="111"/>
      <c r="JV10" s="111"/>
      <c r="JW10" s="111"/>
      <c r="JX10" s="111"/>
      <c r="JY10" s="111"/>
      <c r="JZ10" s="111"/>
      <c r="KA10" s="111"/>
      <c r="KB10" s="111"/>
      <c r="KC10" s="111"/>
      <c r="KD10" s="111"/>
      <c r="KE10" s="111"/>
      <c r="KF10" s="111"/>
      <c r="KG10" s="111"/>
      <c r="KH10" s="111"/>
      <c r="KI10" s="111"/>
      <c r="KJ10" s="111"/>
      <c r="KK10" s="111"/>
      <c r="KL10" s="111"/>
      <c r="KM10" s="111"/>
      <c r="KN10" s="111"/>
      <c r="KO10" s="111"/>
      <c r="KP10" s="111"/>
      <c r="KQ10" s="111"/>
      <c r="KR10" s="111"/>
      <c r="KS10" s="111"/>
      <c r="KT10" s="111"/>
      <c r="KU10" s="111"/>
      <c r="KV10" s="111"/>
      <c r="KW10" s="111"/>
      <c r="KX10" s="111"/>
      <c r="KY10" s="111"/>
      <c r="KZ10" s="111"/>
      <c r="LA10" s="111"/>
      <c r="LB10" s="111"/>
      <c r="LC10" s="111"/>
      <c r="LD10" s="111"/>
      <c r="LE10" s="111"/>
      <c r="LF10" s="111"/>
      <c r="LG10" s="111"/>
      <c r="LH10" s="111"/>
      <c r="LI10" s="111"/>
      <c r="LJ10" s="111"/>
      <c r="LK10" s="111"/>
      <c r="LL10" s="111"/>
      <c r="LM10" s="111"/>
      <c r="LN10" s="111"/>
      <c r="LO10" s="111"/>
      <c r="LP10" s="111"/>
      <c r="LQ10" s="111"/>
      <c r="LR10" s="111"/>
      <c r="LS10" s="111"/>
      <c r="LT10" s="111"/>
      <c r="LU10" s="111"/>
      <c r="LV10" s="111"/>
      <c r="LW10" s="111"/>
      <c r="LX10" s="111"/>
      <c r="LY10" s="111"/>
      <c r="LZ10" s="111"/>
      <c r="MA10" s="111"/>
      <c r="MB10" s="111"/>
      <c r="MC10" s="111"/>
      <c r="MD10" s="111"/>
      <c r="ME10" s="111"/>
      <c r="MF10" s="111"/>
      <c r="MG10" s="111"/>
      <c r="MH10" s="111"/>
      <c r="MI10" s="111"/>
      <c r="MJ10" s="111"/>
      <c r="MK10" s="111"/>
      <c r="ML10" s="111"/>
      <c r="MM10" s="111"/>
      <c r="MN10" s="111"/>
      <c r="MO10" s="111"/>
      <c r="MP10" s="111"/>
      <c r="MQ10" s="111"/>
      <c r="MR10" s="111"/>
      <c r="MS10" s="111"/>
      <c r="MT10" s="111"/>
      <c r="MU10" s="111"/>
      <c r="MV10" s="111"/>
      <c r="MW10" s="111"/>
      <c r="MX10" s="111"/>
      <c r="MY10" s="111"/>
      <c r="MZ10" s="111"/>
      <c r="NA10" s="111"/>
      <c r="NB10" s="111"/>
      <c r="NC10" s="111"/>
      <c r="ND10" s="111"/>
      <c r="NE10" s="111"/>
      <c r="NF10" s="111"/>
      <c r="NG10" s="111"/>
      <c r="NH10" s="111"/>
      <c r="NI10" s="111"/>
      <c r="NJ10" s="111"/>
      <c r="NK10" s="111"/>
      <c r="NL10" s="111"/>
      <c r="NM10" s="111"/>
      <c r="NN10" s="111"/>
      <c r="NO10" s="111"/>
      <c r="NP10" s="111"/>
      <c r="NQ10" s="111"/>
      <c r="NR10" s="111"/>
      <c r="NS10" s="111"/>
      <c r="NT10" s="111"/>
      <c r="NU10" s="111"/>
      <c r="NV10" s="111"/>
      <c r="NW10" s="111"/>
      <c r="NX10" s="111"/>
      <c r="NY10" s="111"/>
      <c r="NZ10" s="111"/>
      <c r="OA10" s="111"/>
      <c r="OB10" s="111"/>
      <c r="OC10" s="111"/>
      <c r="OD10" s="111"/>
      <c r="OE10" s="111"/>
      <c r="OF10" s="111"/>
      <c r="OG10" s="111"/>
      <c r="OH10" s="111"/>
      <c r="OI10" s="111"/>
      <c r="OJ10" s="111"/>
      <c r="OK10" s="111"/>
      <c r="OL10" s="111"/>
      <c r="OM10" s="111"/>
      <c r="ON10" s="111"/>
      <c r="OO10" s="111"/>
      <c r="OP10" s="111"/>
      <c r="OQ10" s="111"/>
      <c r="OR10" s="111"/>
      <c r="OS10" s="111"/>
      <c r="OT10" s="111"/>
      <c r="OU10" s="111"/>
      <c r="OV10" s="111"/>
      <c r="OW10" s="111"/>
      <c r="OX10" s="111"/>
      <c r="OY10" s="111"/>
      <c r="OZ10" s="111"/>
      <c r="PA10" s="111"/>
      <c r="PB10" s="111"/>
      <c r="PC10" s="111"/>
      <c r="PD10" s="111"/>
      <c r="PE10" s="111"/>
      <c r="PF10" s="111"/>
      <c r="PG10" s="111"/>
      <c r="PH10" s="111"/>
      <c r="PI10" s="111"/>
      <c r="PJ10" s="111"/>
      <c r="PK10" s="111"/>
      <c r="PL10" s="111"/>
      <c r="PM10" s="111"/>
      <c r="PN10" s="111"/>
      <c r="PO10" s="111"/>
      <c r="PP10" s="111"/>
      <c r="PQ10" s="111"/>
      <c r="PR10" s="111"/>
      <c r="PS10" s="111"/>
      <c r="PT10" s="111"/>
      <c r="PU10" s="111"/>
      <c r="PV10" s="111"/>
      <c r="PW10" s="111"/>
      <c r="PX10" s="111"/>
      <c r="PY10" s="111"/>
      <c r="PZ10" s="111"/>
      <c r="QA10" s="111"/>
      <c r="QB10" s="111"/>
      <c r="QC10" s="111"/>
      <c r="QD10" s="111"/>
      <c r="QE10" s="111"/>
      <c r="QF10" s="111"/>
      <c r="QG10" s="111"/>
      <c r="QH10" s="111"/>
      <c r="QI10" s="111"/>
      <c r="QJ10" s="111"/>
      <c r="QK10" s="111"/>
      <c r="QL10" s="111"/>
      <c r="QM10" s="111"/>
      <c r="QN10" s="111"/>
      <c r="QO10" s="111"/>
      <c r="QP10" s="111"/>
      <c r="QQ10" s="111"/>
      <c r="QR10" s="111"/>
      <c r="QS10" s="111"/>
      <c r="QT10" s="111"/>
      <c r="QU10" s="111"/>
      <c r="QV10" s="111"/>
      <c r="QW10" s="111"/>
      <c r="QX10" s="111"/>
      <c r="QY10" s="111"/>
      <c r="QZ10" s="111"/>
      <c r="RA10" s="111"/>
      <c r="RB10" s="111"/>
      <c r="RC10" s="111"/>
      <c r="RD10" s="111"/>
      <c r="RE10" s="111"/>
      <c r="RF10" s="111"/>
      <c r="RG10" s="111"/>
      <c r="RH10" s="111"/>
      <c r="RI10" s="111"/>
      <c r="RJ10" s="111"/>
      <c r="RK10" s="111"/>
      <c r="RL10" s="111"/>
      <c r="RM10" s="111"/>
      <c r="RN10" s="111"/>
      <c r="RO10" s="111"/>
      <c r="RP10" s="111"/>
      <c r="RQ10" s="111"/>
      <c r="RR10" s="111"/>
      <c r="RS10" s="111"/>
      <c r="RT10" s="111"/>
      <c r="RU10" s="111"/>
      <c r="RV10" s="111"/>
      <c r="RW10" s="111"/>
      <c r="RX10" s="111"/>
      <c r="RY10" s="111"/>
      <c r="RZ10" s="111"/>
      <c r="SA10" s="111"/>
      <c r="SB10" s="111"/>
      <c r="SC10" s="111"/>
      <c r="SD10" s="111"/>
      <c r="SE10" s="111"/>
      <c r="SF10" s="111"/>
      <c r="SG10" s="111"/>
      <c r="SH10" s="111"/>
      <c r="SI10" s="111"/>
      <c r="SJ10" s="111"/>
      <c r="SK10" s="111"/>
      <c r="SL10" s="111"/>
      <c r="SM10" s="111"/>
      <c r="SN10" s="111"/>
      <c r="SO10" s="111"/>
      <c r="SP10" s="111"/>
      <c r="SQ10" s="111"/>
      <c r="SR10" s="111"/>
      <c r="SS10" s="111"/>
      <c r="ST10" s="111"/>
      <c r="SU10" s="111"/>
      <c r="SV10" s="111"/>
      <c r="SW10" s="111"/>
      <c r="SX10" s="111"/>
      <c r="SY10" s="111"/>
      <c r="SZ10" s="111"/>
      <c r="TA10" s="111"/>
      <c r="TB10" s="111"/>
      <c r="TC10" s="111"/>
      <c r="TD10" s="111"/>
      <c r="TE10" s="111"/>
      <c r="TF10" s="111"/>
      <c r="TG10" s="111"/>
      <c r="TH10" s="111"/>
      <c r="TI10" s="111"/>
      <c r="TJ10" s="111"/>
      <c r="TK10" s="111"/>
      <c r="TL10" s="111"/>
      <c r="TM10" s="111"/>
      <c r="TN10" s="111"/>
      <c r="TO10" s="111"/>
      <c r="TP10" s="111"/>
      <c r="TQ10" s="111"/>
      <c r="TR10" s="111"/>
      <c r="TS10" s="111"/>
      <c r="TT10" s="111"/>
      <c r="TU10" s="111"/>
      <c r="TV10" s="111"/>
      <c r="TW10" s="111"/>
      <c r="TX10" s="111"/>
      <c r="TY10" s="111"/>
      <c r="TZ10" s="111"/>
      <c r="UA10" s="111"/>
      <c r="UB10" s="111"/>
      <c r="UC10" s="111"/>
      <c r="UD10" s="111"/>
      <c r="UE10" s="111"/>
      <c r="UF10" s="111"/>
      <c r="UG10" s="111"/>
      <c r="UH10" s="111"/>
      <c r="UI10" s="111"/>
      <c r="UJ10" s="111"/>
      <c r="UK10" s="111"/>
      <c r="UL10" s="111"/>
      <c r="UM10" s="111"/>
      <c r="UN10" s="111"/>
      <c r="UO10" s="111"/>
      <c r="UP10" s="111"/>
      <c r="UQ10" s="111"/>
      <c r="UR10" s="111"/>
      <c r="US10" s="111"/>
      <c r="UT10" s="111"/>
      <c r="UU10" s="111"/>
      <c r="UV10" s="111"/>
      <c r="UW10" s="111"/>
      <c r="UX10" s="111"/>
      <c r="UY10" s="111"/>
      <c r="UZ10" s="111"/>
      <c r="VA10" s="111"/>
      <c r="VB10" s="111"/>
      <c r="VC10" s="111"/>
      <c r="VD10" s="111"/>
      <c r="VE10" s="111"/>
      <c r="VF10" s="111"/>
      <c r="VG10" s="111"/>
      <c r="VH10" s="111"/>
      <c r="VI10" s="111"/>
      <c r="VJ10" s="111"/>
      <c r="VK10" s="111"/>
      <c r="VL10" s="111"/>
      <c r="VM10" s="111"/>
      <c r="VN10" s="111"/>
      <c r="VO10" s="111"/>
      <c r="VP10" s="111"/>
      <c r="VQ10" s="111"/>
      <c r="VR10" s="111"/>
      <c r="VS10" s="111"/>
      <c r="VT10" s="111"/>
      <c r="VU10" s="111"/>
      <c r="VV10" s="111"/>
      <c r="VW10" s="111"/>
      <c r="VX10" s="111"/>
      <c r="VY10" s="111"/>
      <c r="VZ10" s="111"/>
      <c r="WA10" s="111"/>
      <c r="WB10" s="111"/>
      <c r="WC10" s="111"/>
      <c r="WD10" s="111"/>
      <c r="WE10" s="111"/>
      <c r="WF10" s="111"/>
      <c r="WG10" s="111"/>
      <c r="WH10" s="111"/>
      <c r="WI10" s="111"/>
      <c r="WJ10" s="111"/>
      <c r="WK10" s="111"/>
      <c r="WL10" s="111"/>
      <c r="WM10" s="111"/>
      <c r="WN10" s="111"/>
      <c r="WO10" s="111"/>
      <c r="WP10" s="111"/>
      <c r="WQ10" s="111"/>
      <c r="WR10" s="111"/>
      <c r="WS10" s="111"/>
      <c r="WT10" s="111"/>
      <c r="WU10" s="111"/>
      <c r="WV10" s="111"/>
      <c r="WW10" s="111"/>
      <c r="WX10" s="111"/>
      <c r="WY10" s="111"/>
      <c r="WZ10" s="111"/>
      <c r="XA10" s="111"/>
      <c r="XB10" s="111"/>
      <c r="XC10" s="111"/>
      <c r="XD10" s="111"/>
      <c r="XE10" s="111"/>
      <c r="XF10" s="111"/>
      <c r="XG10" s="111"/>
      <c r="XH10" s="111"/>
      <c r="XI10" s="111"/>
      <c r="XJ10" s="111"/>
      <c r="XK10" s="111"/>
      <c r="XL10" s="111"/>
      <c r="XM10" s="111"/>
      <c r="XN10" s="111"/>
      <c r="XO10" s="111"/>
      <c r="XP10" s="111"/>
      <c r="XQ10" s="111"/>
      <c r="XR10" s="111"/>
      <c r="XS10" s="111"/>
      <c r="XT10" s="111"/>
      <c r="XU10" s="111"/>
      <c r="XV10" s="111"/>
      <c r="XW10" s="111"/>
      <c r="XX10" s="111"/>
      <c r="XY10" s="111"/>
      <c r="XZ10" s="111"/>
      <c r="YA10" s="111"/>
      <c r="YB10" s="111"/>
      <c r="YC10" s="111"/>
      <c r="YD10" s="111"/>
      <c r="YE10" s="111"/>
      <c r="YF10" s="111"/>
      <c r="YG10" s="111"/>
      <c r="YH10" s="111"/>
      <c r="YI10" s="111"/>
      <c r="YJ10" s="111"/>
      <c r="YK10" s="111"/>
      <c r="YL10" s="111"/>
      <c r="YM10" s="111"/>
      <c r="YN10" s="111"/>
      <c r="YO10" s="111"/>
      <c r="YP10" s="111"/>
      <c r="YQ10" s="111"/>
      <c r="YR10" s="111"/>
      <c r="YS10" s="111"/>
      <c r="YT10" s="111"/>
      <c r="YU10" s="111"/>
      <c r="YV10" s="111"/>
      <c r="YW10" s="111"/>
      <c r="YX10" s="111"/>
      <c r="YY10" s="111"/>
      <c r="YZ10" s="111"/>
      <c r="ZA10" s="111"/>
      <c r="ZB10" s="111"/>
      <c r="ZC10" s="111"/>
      <c r="ZD10" s="111"/>
      <c r="ZE10" s="111"/>
      <c r="ZF10" s="111"/>
      <c r="ZG10" s="111"/>
      <c r="ZH10" s="111"/>
      <c r="ZI10" s="111"/>
      <c r="ZJ10" s="111"/>
      <c r="ZK10" s="111"/>
      <c r="ZL10" s="111"/>
      <c r="ZM10" s="111"/>
      <c r="ZN10" s="111"/>
      <c r="ZO10" s="111"/>
      <c r="ZP10" s="111"/>
      <c r="ZQ10" s="111"/>
      <c r="ZR10" s="111"/>
      <c r="ZS10" s="111"/>
      <c r="ZT10" s="111"/>
      <c r="ZU10" s="111"/>
      <c r="ZV10" s="111"/>
      <c r="ZW10" s="111"/>
      <c r="ZX10" s="111"/>
      <c r="ZY10" s="111"/>
      <c r="ZZ10" s="111"/>
      <c r="AAA10" s="111"/>
      <c r="AAB10" s="111"/>
      <c r="AAC10" s="111"/>
      <c r="AAD10" s="111"/>
      <c r="AAE10" s="111"/>
      <c r="AAF10" s="111"/>
      <c r="AAG10" s="111"/>
      <c r="AAH10" s="111"/>
      <c r="AAI10" s="111"/>
      <c r="AAJ10" s="111"/>
      <c r="AAK10" s="111"/>
      <c r="AAL10" s="111"/>
      <c r="AAM10" s="111"/>
      <c r="AAN10" s="111"/>
      <c r="AAO10" s="111"/>
      <c r="AAP10" s="111"/>
      <c r="AAQ10" s="111"/>
      <c r="AAR10" s="111"/>
      <c r="AAS10" s="111"/>
      <c r="AAT10" s="111"/>
      <c r="AAU10" s="111"/>
      <c r="AAV10" s="111"/>
      <c r="AAW10" s="111"/>
      <c r="AAX10" s="111"/>
      <c r="AAY10" s="111"/>
      <c r="AAZ10" s="111"/>
      <c r="ABA10" s="111"/>
      <c r="ABB10" s="111"/>
      <c r="ABC10" s="111"/>
      <c r="ABD10" s="111"/>
      <c r="ABE10" s="111"/>
      <c r="ABF10" s="111"/>
      <c r="ABG10" s="111"/>
      <c r="ABH10" s="111"/>
      <c r="ABI10" s="111"/>
      <c r="ABJ10" s="111"/>
      <c r="ABK10" s="111"/>
      <c r="ABL10" s="111"/>
      <c r="ABM10" s="111"/>
      <c r="ABN10" s="111"/>
      <c r="ABO10" s="111"/>
      <c r="ABP10" s="111"/>
      <c r="ABQ10" s="111"/>
      <c r="ABR10" s="111"/>
      <c r="ABS10" s="111"/>
      <c r="ABT10" s="111"/>
      <c r="ABU10" s="111"/>
      <c r="ABV10" s="111"/>
      <c r="ABW10" s="111"/>
      <c r="ABX10" s="111"/>
      <c r="ABY10" s="111"/>
      <c r="ABZ10" s="111"/>
      <c r="ACA10" s="111"/>
      <c r="ACB10" s="111"/>
      <c r="ACC10" s="111"/>
      <c r="ACD10" s="111"/>
      <c r="ACE10" s="111"/>
      <c r="ACF10" s="111"/>
      <c r="ACG10" s="111"/>
      <c r="ACH10" s="111"/>
      <c r="ACI10" s="111"/>
      <c r="ACJ10" s="111"/>
      <c r="ACK10" s="111"/>
      <c r="ACL10" s="111"/>
      <c r="ACM10" s="111"/>
      <c r="ACN10" s="111"/>
      <c r="ACO10" s="111"/>
      <c r="ACP10" s="111"/>
      <c r="ACQ10" s="111"/>
      <c r="ACR10" s="111"/>
      <c r="ACS10" s="111"/>
      <c r="ACT10" s="111"/>
      <c r="ACU10" s="111"/>
      <c r="ACV10" s="111"/>
      <c r="ACW10" s="111"/>
      <c r="ACX10" s="111"/>
      <c r="ACY10" s="111"/>
      <c r="ACZ10" s="111"/>
      <c r="ADA10" s="111"/>
      <c r="ADB10" s="111"/>
      <c r="ADC10" s="111"/>
      <c r="ADD10" s="111"/>
      <c r="ADE10" s="111"/>
      <c r="ADF10" s="111"/>
      <c r="ADG10" s="111"/>
      <c r="ADH10" s="111"/>
      <c r="ADI10" s="111"/>
      <c r="ADJ10" s="111"/>
      <c r="ADK10" s="111"/>
      <c r="ADL10" s="111"/>
      <c r="ADM10" s="111"/>
      <c r="ADN10" s="111"/>
      <c r="ADO10" s="111"/>
      <c r="ADP10" s="111"/>
      <c r="ADQ10" s="111"/>
      <c r="ADR10" s="111"/>
      <c r="ADS10" s="111"/>
      <c r="ADT10" s="111"/>
      <c r="ADU10" s="111"/>
      <c r="ADV10" s="111"/>
      <c r="ADW10" s="111"/>
      <c r="ADX10" s="111"/>
      <c r="ADY10" s="111"/>
      <c r="ADZ10" s="111"/>
      <c r="AEA10" s="111"/>
      <c r="AEB10" s="111"/>
      <c r="AEC10" s="111"/>
      <c r="AED10" s="111"/>
      <c r="AEE10" s="111"/>
      <c r="AEF10" s="111"/>
      <c r="AEG10" s="111"/>
      <c r="AEH10" s="111"/>
      <c r="AEI10" s="111"/>
      <c r="AEJ10" s="111"/>
      <c r="AEK10" s="111"/>
      <c r="AEL10" s="111"/>
      <c r="AEM10" s="111"/>
      <c r="AEN10" s="111"/>
      <c r="AEO10" s="111"/>
      <c r="AEP10" s="111"/>
      <c r="AEQ10" s="111"/>
      <c r="AER10" s="111"/>
      <c r="AES10" s="111"/>
      <c r="AET10" s="111"/>
      <c r="AEU10" s="111"/>
      <c r="AEV10" s="111"/>
      <c r="AEW10" s="111"/>
      <c r="AEX10" s="111"/>
      <c r="AEY10" s="111"/>
      <c r="AEZ10" s="111"/>
      <c r="AFA10" s="111"/>
      <c r="AFB10" s="111"/>
      <c r="AFC10" s="111"/>
      <c r="AFD10" s="111"/>
      <c r="AFE10" s="111"/>
      <c r="AFF10" s="111"/>
      <c r="AFG10" s="111"/>
      <c r="AFH10" s="111"/>
      <c r="AFI10" s="111"/>
      <c r="AFJ10" s="111"/>
      <c r="AFK10" s="111"/>
      <c r="AFL10" s="111"/>
      <c r="AFM10" s="111"/>
      <c r="AFN10" s="111"/>
      <c r="AFO10" s="111"/>
      <c r="AFP10" s="111"/>
      <c r="AFQ10" s="111"/>
      <c r="AFR10" s="111"/>
      <c r="AFS10" s="111"/>
      <c r="AFT10" s="111"/>
      <c r="AFU10" s="111"/>
      <c r="AFV10" s="111"/>
      <c r="AFW10" s="111"/>
      <c r="AFX10" s="111"/>
      <c r="AFY10" s="111"/>
      <c r="AFZ10" s="111"/>
      <c r="AGA10" s="111"/>
      <c r="AGB10" s="111"/>
      <c r="AGC10" s="111"/>
      <c r="AGD10" s="111"/>
      <c r="AGE10" s="111"/>
      <c r="AGF10" s="111"/>
      <c r="AGG10" s="111"/>
      <c r="AGH10" s="111"/>
      <c r="AGI10" s="111"/>
      <c r="AGJ10" s="111"/>
      <c r="AGK10" s="111"/>
      <c r="AGL10" s="111"/>
      <c r="AGM10" s="111"/>
      <c r="AGN10" s="111"/>
      <c r="AGO10" s="111"/>
      <c r="AGP10" s="111"/>
      <c r="AGQ10" s="111"/>
      <c r="AGR10" s="111"/>
      <c r="AGS10" s="111"/>
      <c r="AGT10" s="111"/>
      <c r="AGU10" s="111"/>
      <c r="AGV10" s="111"/>
      <c r="AGW10" s="111"/>
      <c r="AGX10" s="111"/>
      <c r="AGY10" s="111"/>
      <c r="AGZ10" s="111"/>
      <c r="AHA10" s="111"/>
      <c r="AHB10" s="111"/>
      <c r="AHC10" s="111"/>
      <c r="AHD10" s="111"/>
      <c r="AHE10" s="111"/>
      <c r="AHF10" s="111"/>
      <c r="AHG10" s="111"/>
      <c r="AHH10" s="111"/>
      <c r="AHI10" s="111"/>
      <c r="AHJ10" s="111"/>
      <c r="AHK10" s="111"/>
      <c r="AHL10" s="111"/>
      <c r="AHM10" s="111"/>
      <c r="AHN10" s="111"/>
      <c r="AHO10" s="111"/>
      <c r="AHP10" s="111"/>
      <c r="AHQ10" s="111"/>
      <c r="AHR10" s="111"/>
      <c r="AHS10" s="111"/>
      <c r="AHT10" s="111"/>
      <c r="AHU10" s="111"/>
      <c r="AHV10" s="111"/>
      <c r="AHW10" s="111"/>
      <c r="AHX10" s="111"/>
      <c r="AHY10" s="111"/>
      <c r="AHZ10" s="111"/>
      <c r="AIA10" s="111"/>
      <c r="AIB10" s="111"/>
      <c r="AIC10" s="111"/>
      <c r="AID10" s="111"/>
      <c r="AIE10" s="111"/>
      <c r="AIF10" s="111"/>
      <c r="AIG10" s="111"/>
      <c r="AIH10" s="111"/>
      <c r="AII10" s="111"/>
      <c r="AIJ10" s="111"/>
      <c r="AIK10" s="111"/>
      <c r="AIL10" s="111"/>
      <c r="AIM10" s="111"/>
      <c r="AIN10" s="111"/>
      <c r="AIO10" s="111"/>
      <c r="AIP10" s="111"/>
      <c r="AIQ10" s="111"/>
      <c r="AIR10" s="111"/>
      <c r="AIS10" s="111"/>
      <c r="AIT10" s="111"/>
      <c r="AIU10" s="111"/>
      <c r="AIV10" s="111"/>
      <c r="AIW10" s="111"/>
      <c r="AIX10" s="111"/>
      <c r="AIY10" s="111"/>
      <c r="AIZ10" s="111"/>
      <c r="AJA10" s="111"/>
      <c r="AJB10" s="111"/>
      <c r="AJC10" s="111"/>
      <c r="AJD10" s="111"/>
      <c r="AJE10" s="111"/>
      <c r="AJF10" s="111"/>
      <c r="AJG10" s="111"/>
      <c r="AJH10" s="111"/>
      <c r="AJI10" s="111"/>
      <c r="AJJ10" s="111"/>
      <c r="AJK10" s="111"/>
      <c r="AJL10" s="111"/>
      <c r="AJM10" s="111"/>
      <c r="AJN10" s="111"/>
      <c r="AJO10" s="111"/>
      <c r="AJP10" s="111"/>
      <c r="AJQ10" s="111"/>
      <c r="AJR10" s="111"/>
      <c r="AJS10" s="111"/>
      <c r="AJT10" s="111"/>
      <c r="AJU10" s="111"/>
      <c r="AJV10" s="111"/>
      <c r="AJW10" s="111"/>
      <c r="AJX10" s="111"/>
      <c r="AJY10" s="111"/>
      <c r="AJZ10" s="111"/>
      <c r="AKA10" s="111"/>
      <c r="AKB10" s="111"/>
      <c r="AKC10" s="111"/>
      <c r="AKD10" s="111"/>
      <c r="AKE10" s="111"/>
      <c r="AKF10" s="111"/>
      <c r="AKG10" s="111"/>
      <c r="AKH10" s="111"/>
      <c r="AKI10" s="111"/>
      <c r="AKJ10" s="111"/>
      <c r="AKK10" s="111"/>
      <c r="AKL10" s="111"/>
      <c r="AKM10" s="111"/>
      <c r="AKN10" s="111"/>
      <c r="AKO10" s="111"/>
      <c r="AKP10" s="111"/>
      <c r="AKQ10" s="111"/>
      <c r="AKR10" s="111"/>
      <c r="AKS10" s="111"/>
      <c r="AKT10" s="111"/>
      <c r="AKU10" s="111"/>
      <c r="AKV10" s="111"/>
      <c r="AKW10" s="111"/>
      <c r="AKX10" s="111"/>
      <c r="AKY10" s="111"/>
      <c r="AKZ10" s="111"/>
      <c r="ALA10" s="111"/>
      <c r="ALB10" s="111"/>
      <c r="ALC10" s="111"/>
      <c r="ALD10" s="111"/>
      <c r="ALE10" s="111"/>
      <c r="ALF10" s="111"/>
      <c r="ALG10" s="111"/>
      <c r="ALH10" s="111"/>
      <c r="ALI10" s="111"/>
      <c r="ALJ10" s="111"/>
      <c r="ALK10" s="111"/>
      <c r="ALL10" s="111"/>
      <c r="ALM10" s="111"/>
      <c r="ALN10" s="111"/>
      <c r="ALO10" s="111"/>
      <c r="ALP10" s="111"/>
      <c r="ALQ10" s="111"/>
      <c r="ALR10" s="111"/>
      <c r="ALS10" s="111"/>
      <c r="ALT10" s="111"/>
      <c r="ALU10" s="111"/>
      <c r="ALV10" s="111"/>
      <c r="ALW10" s="111"/>
      <c r="ALX10" s="111"/>
      <c r="ALY10" s="111"/>
      <c r="ALZ10" s="111"/>
      <c r="AMA10" s="111"/>
      <c r="AMB10" s="111"/>
      <c r="AMC10" s="111"/>
      <c r="AMD10" s="111"/>
      <c r="AME10" s="111"/>
      <c r="AMF10" s="111"/>
      <c r="AMG10" s="111"/>
      <c r="AMH10" s="111"/>
      <c r="AMI10" s="111"/>
      <c r="AMJ10" s="111"/>
      <c r="AMK10" s="111"/>
      <c r="AML10" s="111"/>
      <c r="AMM10" s="111"/>
      <c r="AMN10" s="111"/>
      <c r="AMO10" s="111"/>
      <c r="AMP10" s="111"/>
      <c r="AMQ10" s="111"/>
      <c r="AMR10" s="111"/>
      <c r="AMS10" s="111"/>
      <c r="AMT10" s="111"/>
      <c r="AMU10" s="111"/>
      <c r="AMV10" s="111"/>
      <c r="AMW10" s="111"/>
      <c r="AMX10" s="111"/>
      <c r="AMY10" s="111"/>
      <c r="AMZ10" s="111"/>
      <c r="ANA10" s="111"/>
      <c r="ANB10" s="111"/>
      <c r="ANC10" s="111"/>
      <c r="AND10" s="111"/>
      <c r="ANE10" s="111"/>
      <c r="ANF10" s="111"/>
      <c r="ANG10" s="111"/>
      <c r="ANH10" s="111"/>
      <c r="ANI10" s="111"/>
      <c r="ANJ10" s="111"/>
      <c r="ANK10" s="111"/>
      <c r="ANL10" s="111"/>
      <c r="ANM10" s="111"/>
      <c r="ANN10" s="111"/>
      <c r="ANO10" s="111"/>
      <c r="ANP10" s="111"/>
      <c r="ANQ10" s="111"/>
      <c r="ANR10" s="111"/>
      <c r="ANS10" s="111"/>
      <c r="ANT10" s="111"/>
      <c r="ANU10" s="111"/>
      <c r="ANV10" s="111"/>
      <c r="ANW10" s="111"/>
      <c r="ANX10" s="111"/>
      <c r="ANY10" s="111"/>
      <c r="ANZ10" s="111"/>
      <c r="AOA10" s="111"/>
      <c r="AOB10" s="111"/>
      <c r="AOC10" s="111"/>
      <c r="AOD10" s="111"/>
      <c r="AOE10" s="111"/>
      <c r="AOF10" s="111"/>
      <c r="AOG10" s="111"/>
      <c r="AOH10" s="111"/>
      <c r="AOI10" s="111"/>
      <c r="AOJ10" s="111"/>
      <c r="AOK10" s="111"/>
      <c r="AOL10" s="111"/>
      <c r="AOM10" s="111"/>
      <c r="AON10" s="111"/>
      <c r="AOO10" s="111"/>
      <c r="AOP10" s="111"/>
      <c r="AOQ10" s="111"/>
      <c r="AOR10" s="111"/>
      <c r="AOS10" s="111"/>
      <c r="AOT10" s="111"/>
      <c r="AOU10" s="111"/>
      <c r="AOV10" s="111"/>
      <c r="AOW10" s="111"/>
      <c r="AOX10" s="111"/>
      <c r="AOY10" s="111"/>
      <c r="AOZ10" s="111"/>
      <c r="APA10" s="111"/>
      <c r="APB10" s="111"/>
      <c r="APC10" s="111"/>
      <c r="APD10" s="111"/>
      <c r="APE10" s="111"/>
      <c r="APF10" s="111"/>
      <c r="APG10" s="111"/>
      <c r="APH10" s="111"/>
      <c r="API10" s="111"/>
      <c r="APJ10" s="111"/>
      <c r="APK10" s="111"/>
      <c r="APL10" s="111"/>
      <c r="APM10" s="111"/>
      <c r="APN10" s="111"/>
      <c r="APO10" s="111"/>
      <c r="APP10" s="111"/>
      <c r="APQ10" s="111"/>
      <c r="APR10" s="111"/>
      <c r="APS10" s="111"/>
      <c r="APT10" s="111"/>
      <c r="APU10" s="111"/>
      <c r="APV10" s="111"/>
      <c r="APW10" s="111"/>
      <c r="APX10" s="111"/>
      <c r="APY10" s="111"/>
      <c r="APZ10" s="111"/>
      <c r="AQA10" s="111"/>
      <c r="AQB10" s="111"/>
      <c r="AQC10" s="111"/>
      <c r="AQD10" s="111"/>
      <c r="AQE10" s="111"/>
      <c r="AQF10" s="111"/>
      <c r="AQG10" s="111"/>
      <c r="AQH10" s="111"/>
      <c r="AQI10" s="111"/>
      <c r="AQJ10" s="111"/>
      <c r="AQK10" s="111"/>
      <c r="AQL10" s="111"/>
      <c r="AQM10" s="111"/>
      <c r="AQN10" s="111"/>
      <c r="AQO10" s="111"/>
      <c r="AQP10" s="111"/>
      <c r="AQQ10" s="111"/>
      <c r="AQR10" s="111"/>
      <c r="AQS10" s="111"/>
      <c r="AQT10" s="111"/>
      <c r="AQU10" s="111"/>
      <c r="AQV10" s="111"/>
      <c r="AQW10" s="111"/>
      <c r="AQX10" s="111"/>
      <c r="AQY10" s="111"/>
      <c r="AQZ10" s="111"/>
      <c r="ARA10" s="111"/>
      <c r="ARB10" s="111"/>
      <c r="ARC10" s="111"/>
      <c r="ARD10" s="111"/>
      <c r="ARE10" s="111"/>
      <c r="ARF10" s="111"/>
      <c r="ARG10" s="111"/>
      <c r="ARH10" s="111"/>
      <c r="ARI10" s="111"/>
      <c r="ARJ10" s="111"/>
      <c r="ARK10" s="111"/>
      <c r="ARL10" s="111"/>
      <c r="ARM10" s="111"/>
      <c r="ARN10" s="111"/>
      <c r="ARO10" s="111"/>
      <c r="ARP10" s="111"/>
      <c r="ARQ10" s="111"/>
      <c r="ARR10" s="111"/>
      <c r="ARS10" s="111"/>
      <c r="ART10" s="111"/>
      <c r="ARU10" s="111"/>
      <c r="ARV10" s="111"/>
      <c r="ARW10" s="111"/>
      <c r="ARX10" s="111"/>
      <c r="ARY10" s="111"/>
      <c r="ARZ10" s="111"/>
      <c r="ASA10" s="111"/>
      <c r="ASB10" s="111"/>
      <c r="ASC10" s="111"/>
      <c r="ASD10" s="111"/>
      <c r="ASE10" s="111"/>
      <c r="ASF10" s="111"/>
      <c r="ASG10" s="111"/>
      <c r="ASH10" s="111"/>
      <c r="ASI10" s="111"/>
      <c r="ASJ10" s="111"/>
      <c r="ASK10" s="111"/>
      <c r="ASL10" s="111"/>
      <c r="ASM10" s="111"/>
      <c r="ASN10" s="111"/>
      <c r="ASO10" s="111"/>
      <c r="ASP10" s="111"/>
      <c r="ASQ10" s="111"/>
      <c r="ASR10" s="111"/>
      <c r="ASS10" s="111"/>
      <c r="AST10" s="111"/>
      <c r="ASU10" s="111"/>
      <c r="ASV10" s="111"/>
      <c r="ASW10" s="111"/>
      <c r="ASX10" s="111"/>
      <c r="ASY10" s="111"/>
      <c r="ASZ10" s="111"/>
      <c r="ATA10" s="111"/>
      <c r="ATB10" s="111"/>
      <c r="ATC10" s="111"/>
      <c r="ATD10" s="111"/>
      <c r="ATE10" s="111"/>
      <c r="ATF10" s="111"/>
      <c r="ATG10" s="111"/>
      <c r="ATH10" s="111"/>
      <c r="ATI10" s="111"/>
      <c r="ATJ10" s="111"/>
      <c r="ATK10" s="111"/>
      <c r="ATL10" s="111"/>
      <c r="ATM10" s="111"/>
      <c r="ATN10" s="111"/>
      <c r="ATO10" s="111"/>
      <c r="ATP10" s="111"/>
      <c r="ATQ10" s="111"/>
      <c r="ATR10" s="111"/>
      <c r="ATS10" s="111"/>
      <c r="ATT10" s="111"/>
      <c r="ATU10" s="111"/>
      <c r="ATV10" s="111"/>
      <c r="ATW10" s="111"/>
      <c r="ATX10" s="111"/>
      <c r="ATY10" s="111"/>
      <c r="ATZ10" s="111"/>
      <c r="AUA10" s="111"/>
      <c r="AUB10" s="111"/>
      <c r="AUC10" s="111"/>
      <c r="AUD10" s="111"/>
      <c r="AUE10" s="111"/>
      <c r="AUF10" s="111"/>
      <c r="AUG10" s="111"/>
      <c r="AUH10" s="111"/>
      <c r="AUI10" s="111"/>
      <c r="AUJ10" s="111"/>
      <c r="AUK10" s="111"/>
      <c r="AUL10" s="111"/>
      <c r="AUM10" s="111"/>
      <c r="AUN10" s="111"/>
      <c r="AUO10" s="111"/>
      <c r="AUP10" s="111"/>
      <c r="AUQ10" s="111"/>
      <c r="AUR10" s="111"/>
      <c r="AUS10" s="111"/>
      <c r="AUT10" s="111"/>
      <c r="AUU10" s="111"/>
      <c r="AUV10" s="111"/>
      <c r="AUW10" s="111"/>
      <c r="AUX10" s="111"/>
      <c r="AUY10" s="111"/>
      <c r="AUZ10" s="111"/>
      <c r="AVA10" s="111"/>
      <c r="AVB10" s="111"/>
      <c r="AVC10" s="111"/>
      <c r="AVD10" s="111"/>
      <c r="AVE10" s="111"/>
      <c r="AVF10" s="111"/>
      <c r="AVG10" s="111"/>
      <c r="AVH10" s="111"/>
      <c r="AVI10" s="111"/>
      <c r="AVJ10" s="111"/>
      <c r="AVK10" s="111"/>
      <c r="AVL10" s="111"/>
      <c r="AVM10" s="111"/>
      <c r="AVN10" s="111"/>
      <c r="AVO10" s="111"/>
      <c r="AVP10" s="111"/>
      <c r="AVQ10" s="111"/>
      <c r="AVR10" s="111"/>
      <c r="AVS10" s="111"/>
      <c r="AVT10" s="111"/>
      <c r="AVU10" s="111"/>
      <c r="AVV10" s="111"/>
      <c r="AVW10" s="111"/>
      <c r="AVX10" s="111"/>
      <c r="AVY10" s="111"/>
      <c r="AVZ10" s="111"/>
      <c r="AWA10" s="111"/>
      <c r="AWB10" s="111"/>
      <c r="AWC10" s="111"/>
      <c r="AWD10" s="111"/>
      <c r="AWE10" s="111"/>
      <c r="AWF10" s="111"/>
      <c r="AWG10" s="111"/>
      <c r="AWH10" s="111"/>
      <c r="AWI10" s="111"/>
      <c r="AWJ10" s="111"/>
      <c r="AWK10" s="111"/>
      <c r="AWL10" s="111"/>
      <c r="AWM10" s="111"/>
      <c r="AWN10" s="111"/>
      <c r="AWO10" s="111"/>
      <c r="AWP10" s="111"/>
      <c r="AWQ10" s="111"/>
      <c r="AWR10" s="111"/>
      <c r="AWS10" s="111"/>
      <c r="AWT10" s="111"/>
      <c r="AWU10" s="111"/>
      <c r="AWV10" s="111"/>
      <c r="AWW10" s="111"/>
      <c r="AWX10" s="111"/>
      <c r="AWY10" s="111"/>
      <c r="AWZ10" s="111"/>
      <c r="AXA10" s="111"/>
      <c r="AXB10" s="111"/>
      <c r="AXC10" s="111"/>
      <c r="AXD10" s="111"/>
      <c r="AXE10" s="111"/>
      <c r="AXF10" s="111"/>
      <c r="AXG10" s="111"/>
      <c r="AXH10" s="111"/>
      <c r="AXI10" s="111"/>
      <c r="AXJ10" s="111"/>
      <c r="AXK10" s="111"/>
      <c r="AXL10" s="111"/>
      <c r="AXM10" s="111"/>
      <c r="AXN10" s="111"/>
      <c r="AXO10" s="111"/>
      <c r="AXP10" s="111"/>
      <c r="AXQ10" s="111"/>
      <c r="AXR10" s="111"/>
      <c r="AXS10" s="111"/>
      <c r="AXT10" s="111"/>
      <c r="AXU10" s="111"/>
      <c r="AXV10" s="111"/>
      <c r="AXW10" s="111"/>
      <c r="AXX10" s="111"/>
      <c r="AXY10" s="111"/>
      <c r="AXZ10" s="111"/>
      <c r="AYA10" s="111"/>
      <c r="AYB10" s="111"/>
      <c r="AYC10" s="111"/>
      <c r="AYD10" s="111"/>
      <c r="AYE10" s="111"/>
      <c r="AYF10" s="111"/>
      <c r="AYG10" s="111"/>
      <c r="AYH10" s="111"/>
      <c r="AYI10" s="111"/>
      <c r="AYJ10" s="111"/>
      <c r="AYK10" s="111"/>
      <c r="AYL10" s="111"/>
      <c r="AYM10" s="111"/>
      <c r="AYN10" s="111"/>
      <c r="AYO10" s="111"/>
      <c r="AYP10" s="111"/>
      <c r="AYQ10" s="111"/>
      <c r="AYR10" s="111"/>
      <c r="AYS10" s="111"/>
      <c r="AYT10" s="111"/>
      <c r="AYU10" s="111"/>
      <c r="AYV10" s="111"/>
      <c r="AYW10" s="111"/>
      <c r="AYX10" s="111"/>
      <c r="AYY10" s="111"/>
      <c r="AYZ10" s="111"/>
      <c r="AZA10" s="111"/>
      <c r="AZB10" s="111"/>
      <c r="AZC10" s="111"/>
      <c r="AZD10" s="111"/>
      <c r="AZE10" s="111"/>
      <c r="AZF10" s="111"/>
      <c r="AZG10" s="111"/>
      <c r="AZH10" s="111"/>
      <c r="AZI10" s="111"/>
      <c r="AZJ10" s="111"/>
      <c r="AZK10" s="111"/>
      <c r="AZL10" s="111"/>
      <c r="AZM10" s="111"/>
      <c r="AZN10" s="111"/>
      <c r="AZO10" s="111"/>
      <c r="AZP10" s="111"/>
      <c r="AZQ10" s="111"/>
      <c r="AZR10" s="111"/>
      <c r="AZS10" s="111"/>
      <c r="AZT10" s="111"/>
      <c r="AZU10" s="111"/>
      <c r="AZV10" s="111"/>
      <c r="AZW10" s="111"/>
      <c r="AZX10" s="111"/>
      <c r="AZY10" s="111"/>
      <c r="AZZ10" s="111"/>
      <c r="BAA10" s="111"/>
      <c r="BAB10" s="111"/>
      <c r="BAC10" s="111"/>
      <c r="BAD10" s="111"/>
      <c r="BAE10" s="111"/>
      <c r="BAF10" s="111"/>
      <c r="BAG10" s="111"/>
      <c r="BAH10" s="111"/>
      <c r="BAI10" s="111"/>
      <c r="BAJ10" s="111"/>
      <c r="BAK10" s="111"/>
      <c r="BAL10" s="111"/>
      <c r="BAM10" s="111"/>
      <c r="BAN10" s="111"/>
      <c r="BAO10" s="111"/>
      <c r="BAP10" s="111"/>
      <c r="BAQ10" s="111"/>
      <c r="BAR10" s="111"/>
      <c r="BAS10" s="111"/>
      <c r="BAT10" s="111"/>
      <c r="BAU10" s="111"/>
      <c r="BAV10" s="111"/>
      <c r="BAW10" s="111"/>
      <c r="BAX10" s="111"/>
      <c r="BAY10" s="111"/>
      <c r="BAZ10" s="111"/>
      <c r="BBA10" s="111"/>
      <c r="BBB10" s="111"/>
      <c r="BBC10" s="111"/>
      <c r="BBD10" s="111"/>
      <c r="BBE10" s="111"/>
      <c r="BBF10" s="111"/>
      <c r="BBG10" s="111"/>
      <c r="BBH10" s="111"/>
      <c r="BBI10" s="111"/>
      <c r="BBJ10" s="111"/>
      <c r="BBK10" s="111"/>
      <c r="BBL10" s="111"/>
      <c r="BBM10" s="111"/>
      <c r="BBN10" s="111"/>
      <c r="BBO10" s="111"/>
      <c r="BBP10" s="111"/>
      <c r="BBQ10" s="111"/>
      <c r="BBR10" s="111"/>
      <c r="BBS10" s="111"/>
      <c r="BBT10" s="111"/>
      <c r="BBU10" s="111"/>
      <c r="BBV10" s="111"/>
      <c r="BBW10" s="111"/>
      <c r="BBX10" s="111"/>
      <c r="BBY10" s="111"/>
      <c r="BBZ10" s="111"/>
      <c r="BCA10" s="111"/>
      <c r="BCB10" s="111"/>
      <c r="BCC10" s="111"/>
      <c r="BCD10" s="111"/>
      <c r="BCE10" s="111"/>
      <c r="BCF10" s="111"/>
      <c r="BCG10" s="111"/>
      <c r="BCH10" s="111"/>
      <c r="BCI10" s="111"/>
      <c r="BCJ10" s="111"/>
      <c r="BCK10" s="111"/>
      <c r="BCL10" s="111"/>
      <c r="BCM10" s="111"/>
      <c r="BCN10" s="111"/>
      <c r="BCO10" s="111"/>
      <c r="BCP10" s="111"/>
      <c r="BCQ10" s="111"/>
      <c r="BCR10" s="111"/>
      <c r="BCS10" s="111"/>
      <c r="BCT10" s="111"/>
      <c r="BCU10" s="111"/>
      <c r="BCV10" s="111"/>
      <c r="BCW10" s="111"/>
      <c r="BCX10" s="111"/>
      <c r="BCY10" s="111"/>
      <c r="BCZ10" s="111"/>
      <c r="BDA10" s="111"/>
      <c r="BDB10" s="111"/>
      <c r="BDC10" s="111"/>
      <c r="BDD10" s="111"/>
      <c r="BDE10" s="111"/>
      <c r="BDF10" s="111"/>
      <c r="BDG10" s="111"/>
      <c r="BDH10" s="111"/>
      <c r="BDI10" s="111"/>
      <c r="BDJ10" s="111"/>
      <c r="BDK10" s="111"/>
      <c r="BDL10" s="111"/>
      <c r="BDM10" s="111"/>
      <c r="BDN10" s="111"/>
      <c r="BDO10" s="111"/>
      <c r="BDP10" s="111"/>
      <c r="BDQ10" s="111"/>
      <c r="BDR10" s="111"/>
      <c r="BDS10" s="111"/>
      <c r="BDT10" s="111"/>
      <c r="BDU10" s="111"/>
      <c r="BDV10" s="111"/>
      <c r="BDW10" s="111"/>
      <c r="BDX10" s="111"/>
      <c r="BDY10" s="111"/>
      <c r="BDZ10" s="111"/>
      <c r="BEA10" s="111"/>
      <c r="BEB10" s="111"/>
      <c r="BEC10" s="111"/>
      <c r="BED10" s="111"/>
      <c r="BEE10" s="111"/>
      <c r="BEF10" s="111"/>
      <c r="BEG10" s="111"/>
      <c r="BEH10" s="111"/>
      <c r="BEI10" s="111"/>
      <c r="BEJ10" s="111"/>
      <c r="BEK10" s="111"/>
      <c r="BEL10" s="111"/>
      <c r="BEM10" s="111"/>
      <c r="BEN10" s="111"/>
      <c r="BEO10" s="111"/>
      <c r="BEP10" s="111"/>
      <c r="BEQ10" s="111"/>
      <c r="BER10" s="111"/>
      <c r="BES10" s="111"/>
      <c r="BET10" s="111"/>
      <c r="BEU10" s="111"/>
      <c r="BEV10" s="111"/>
      <c r="BEW10" s="111"/>
      <c r="BEX10" s="111"/>
      <c r="BEY10" s="111"/>
      <c r="BEZ10" s="111"/>
      <c r="BFA10" s="111"/>
      <c r="BFB10" s="111"/>
      <c r="BFC10" s="111"/>
      <c r="BFD10" s="111"/>
      <c r="BFE10" s="111"/>
      <c r="BFF10" s="111"/>
      <c r="BFG10" s="111"/>
      <c r="BFH10" s="111"/>
      <c r="BFI10" s="111"/>
      <c r="BFJ10" s="111"/>
      <c r="BFK10" s="111"/>
      <c r="BFL10" s="111"/>
      <c r="BFM10" s="111"/>
      <c r="BFN10" s="111"/>
      <c r="BFO10" s="111"/>
      <c r="BFP10" s="111"/>
      <c r="BFQ10" s="111"/>
      <c r="BFR10" s="111"/>
      <c r="BFS10" s="111"/>
      <c r="BFT10" s="111"/>
      <c r="BFU10" s="111"/>
      <c r="BFV10" s="111"/>
      <c r="BFW10" s="111"/>
      <c r="BFX10" s="111"/>
      <c r="BFY10" s="111"/>
      <c r="BFZ10" s="111"/>
      <c r="BGA10" s="111"/>
      <c r="BGB10" s="111"/>
      <c r="BGC10" s="111"/>
      <c r="BGD10" s="111"/>
      <c r="BGE10" s="111"/>
      <c r="BGF10" s="111"/>
      <c r="BGG10" s="111"/>
      <c r="BGH10" s="111"/>
      <c r="BGI10" s="111"/>
      <c r="BGJ10" s="111"/>
      <c r="BGK10" s="111"/>
      <c r="BGL10" s="111"/>
      <c r="BGM10" s="111"/>
      <c r="BGN10" s="111"/>
      <c r="BGO10" s="111"/>
      <c r="BGP10" s="111"/>
      <c r="BGQ10" s="111"/>
      <c r="BGR10" s="111"/>
      <c r="BGS10" s="111"/>
      <c r="BGT10" s="111"/>
      <c r="BGU10" s="111"/>
      <c r="BGV10" s="111"/>
      <c r="BGW10" s="111"/>
      <c r="BGX10" s="111"/>
      <c r="BGY10" s="111"/>
      <c r="BGZ10" s="111"/>
      <c r="BHA10" s="111"/>
      <c r="BHB10" s="111"/>
      <c r="BHC10" s="111"/>
      <c r="BHD10" s="111"/>
      <c r="BHE10" s="111"/>
      <c r="BHF10" s="111"/>
      <c r="BHG10" s="111"/>
      <c r="BHH10" s="111"/>
      <c r="BHI10" s="111"/>
      <c r="BHJ10" s="111"/>
      <c r="BHK10" s="111"/>
      <c r="BHL10" s="111"/>
      <c r="BHM10" s="111"/>
      <c r="BHN10" s="111"/>
      <c r="BHO10" s="111"/>
      <c r="BHP10" s="111"/>
      <c r="BHQ10" s="111"/>
      <c r="BHR10" s="111"/>
      <c r="BHS10" s="111"/>
      <c r="BHT10" s="111"/>
      <c r="BHU10" s="111"/>
      <c r="BHV10" s="111"/>
      <c r="BHW10" s="111"/>
      <c r="BHX10" s="111"/>
      <c r="BHY10" s="111"/>
      <c r="BHZ10" s="111"/>
      <c r="BIA10" s="111"/>
      <c r="BIB10" s="111"/>
      <c r="BIC10" s="111"/>
      <c r="BID10" s="111"/>
      <c r="BIE10" s="111"/>
      <c r="BIF10" s="111"/>
      <c r="BIG10" s="111"/>
      <c r="BIH10" s="111"/>
      <c r="BII10" s="111"/>
      <c r="BIJ10" s="111"/>
      <c r="BIK10" s="111"/>
      <c r="BIL10" s="111"/>
      <c r="BIM10" s="111"/>
      <c r="BIN10" s="111"/>
      <c r="BIO10" s="111"/>
      <c r="BIP10" s="111"/>
      <c r="BIQ10" s="111"/>
      <c r="BIR10" s="111"/>
      <c r="BIS10" s="111"/>
      <c r="BIT10" s="111"/>
      <c r="BIU10" s="111"/>
      <c r="BIV10" s="111"/>
      <c r="BIW10" s="111"/>
      <c r="BIX10" s="111"/>
      <c r="BIY10" s="111"/>
      <c r="BIZ10" s="111"/>
      <c r="BJA10" s="111"/>
      <c r="BJB10" s="111"/>
      <c r="BJC10" s="111"/>
      <c r="BJD10" s="111"/>
      <c r="BJE10" s="111"/>
      <c r="BJF10" s="111"/>
      <c r="BJG10" s="111"/>
      <c r="BJH10" s="111"/>
      <c r="BJI10" s="111"/>
      <c r="BJJ10" s="111"/>
      <c r="BJK10" s="111"/>
      <c r="BJL10" s="111"/>
      <c r="BJM10" s="111"/>
      <c r="BJN10" s="111"/>
      <c r="BJO10" s="111"/>
      <c r="BJP10" s="111"/>
      <c r="BJQ10" s="111"/>
      <c r="BJR10" s="111"/>
      <c r="BJS10" s="111"/>
      <c r="BJT10" s="111"/>
      <c r="BJU10" s="111"/>
      <c r="BJV10" s="111"/>
      <c r="BJW10" s="111"/>
      <c r="BJX10" s="111"/>
      <c r="BJY10" s="111"/>
      <c r="BJZ10" s="111"/>
      <c r="BKA10" s="111"/>
      <c r="BKB10" s="111"/>
      <c r="BKC10" s="111"/>
      <c r="BKD10" s="111"/>
      <c r="BKE10" s="111"/>
      <c r="BKF10" s="111"/>
      <c r="BKG10" s="111"/>
      <c r="BKH10" s="111"/>
      <c r="BKI10" s="111"/>
      <c r="BKJ10" s="111"/>
      <c r="BKK10" s="111"/>
      <c r="BKL10" s="111"/>
      <c r="BKM10" s="111"/>
      <c r="BKN10" s="111"/>
      <c r="BKO10" s="111"/>
      <c r="BKP10" s="111"/>
      <c r="BKQ10" s="111"/>
      <c r="BKR10" s="111"/>
      <c r="BKS10" s="111"/>
      <c r="BKT10" s="111"/>
      <c r="BKU10" s="111"/>
      <c r="BKV10" s="111"/>
      <c r="BKW10" s="111"/>
      <c r="BKX10" s="111"/>
      <c r="BKY10" s="111"/>
      <c r="BKZ10" s="111"/>
      <c r="BLA10" s="111"/>
      <c r="BLB10" s="111"/>
      <c r="BLC10" s="111"/>
      <c r="BLD10" s="111"/>
      <c r="BLE10" s="111"/>
      <c r="BLF10" s="111"/>
      <c r="BLG10" s="111"/>
      <c r="BLH10" s="111"/>
      <c r="BLI10" s="111"/>
      <c r="BLJ10" s="111"/>
      <c r="BLK10" s="111"/>
      <c r="BLL10" s="111"/>
      <c r="BLM10" s="111"/>
      <c r="BLN10" s="111"/>
      <c r="BLO10" s="111"/>
      <c r="BLP10" s="111"/>
      <c r="BLQ10" s="111"/>
      <c r="BLR10" s="111"/>
      <c r="BLS10" s="111"/>
      <c r="BLT10" s="111"/>
      <c r="BLU10" s="111"/>
      <c r="BLV10" s="111"/>
      <c r="BLW10" s="111"/>
      <c r="BLX10" s="111"/>
      <c r="BLY10" s="111"/>
      <c r="BLZ10" s="111"/>
      <c r="BMA10" s="111"/>
      <c r="BMB10" s="111"/>
      <c r="BMC10" s="111"/>
      <c r="BMD10" s="111"/>
      <c r="BME10" s="111"/>
      <c r="BMF10" s="111"/>
      <c r="BMG10" s="111"/>
      <c r="BMH10" s="111"/>
      <c r="BMI10" s="111"/>
      <c r="BMJ10" s="111"/>
      <c r="BMK10" s="111"/>
      <c r="BML10" s="111"/>
      <c r="BMM10" s="111"/>
      <c r="BMN10" s="111"/>
      <c r="BMO10" s="111"/>
      <c r="BMP10" s="111"/>
      <c r="BMQ10" s="111"/>
      <c r="BMR10" s="111"/>
      <c r="BMS10" s="111"/>
      <c r="BMT10" s="111"/>
      <c r="BMU10" s="111"/>
      <c r="BMV10" s="111"/>
      <c r="BMW10" s="111"/>
      <c r="BMX10" s="111"/>
      <c r="BMY10" s="111"/>
      <c r="BMZ10" s="111"/>
      <c r="BNA10" s="111"/>
      <c r="BNB10" s="111"/>
      <c r="BNC10" s="111"/>
      <c r="BND10" s="111"/>
      <c r="BNE10" s="111"/>
      <c r="BNF10" s="111"/>
      <c r="BNG10" s="111"/>
      <c r="BNH10" s="111"/>
      <c r="BNI10" s="111"/>
      <c r="BNJ10" s="111"/>
      <c r="BNK10" s="111"/>
      <c r="BNL10" s="111"/>
      <c r="BNM10" s="111"/>
      <c r="BNN10" s="111"/>
      <c r="BNO10" s="111"/>
      <c r="BNP10" s="111"/>
      <c r="BNQ10" s="111"/>
      <c r="BNR10" s="111"/>
      <c r="BNS10" s="111"/>
      <c r="BNT10" s="111"/>
      <c r="BNU10" s="111"/>
      <c r="BNV10" s="111"/>
      <c r="BNW10" s="111"/>
      <c r="BNX10" s="111"/>
      <c r="BNY10" s="111"/>
      <c r="BNZ10" s="111"/>
      <c r="BOA10" s="111"/>
      <c r="BOB10" s="111"/>
      <c r="BOC10" s="111"/>
      <c r="BOD10" s="111"/>
      <c r="BOE10" s="111"/>
      <c r="BOF10" s="111"/>
      <c r="BOG10" s="111"/>
      <c r="BOH10" s="111"/>
      <c r="BOI10" s="111"/>
      <c r="BOJ10" s="111"/>
      <c r="BOK10" s="111"/>
      <c r="BOL10" s="111"/>
      <c r="BOM10" s="111"/>
      <c r="BON10" s="111"/>
      <c r="BOO10" s="111"/>
      <c r="BOP10" s="111"/>
      <c r="BOQ10" s="111"/>
      <c r="BOR10" s="111"/>
      <c r="BOS10" s="111"/>
      <c r="BOT10" s="111"/>
      <c r="BOU10" s="111"/>
      <c r="BOV10" s="111"/>
      <c r="BOW10" s="111"/>
      <c r="BOX10" s="111"/>
      <c r="BOY10" s="111"/>
      <c r="BOZ10" s="111"/>
      <c r="BPA10" s="111"/>
      <c r="BPB10" s="111"/>
      <c r="BPC10" s="111"/>
      <c r="BPD10" s="111"/>
      <c r="BPE10" s="111"/>
      <c r="BPF10" s="111"/>
      <c r="BPG10" s="111"/>
      <c r="BPH10" s="111"/>
      <c r="BPI10" s="111"/>
      <c r="BPJ10" s="111"/>
      <c r="BPK10" s="111"/>
      <c r="BPL10" s="111"/>
      <c r="BPM10" s="111"/>
      <c r="BPN10" s="111"/>
      <c r="BPO10" s="111"/>
      <c r="BPP10" s="111"/>
      <c r="BPQ10" s="111"/>
      <c r="BPR10" s="111"/>
      <c r="BPS10" s="111"/>
      <c r="BPT10" s="111"/>
      <c r="BPU10" s="111"/>
      <c r="BPV10" s="111"/>
      <c r="BPW10" s="111"/>
      <c r="BPX10" s="111"/>
      <c r="BPY10" s="111"/>
      <c r="BPZ10" s="111"/>
      <c r="BQA10" s="111"/>
      <c r="BQB10" s="111"/>
      <c r="BQC10" s="111"/>
      <c r="BQD10" s="111"/>
      <c r="BQE10" s="111"/>
      <c r="BQF10" s="111"/>
      <c r="BQG10" s="111"/>
      <c r="BQH10" s="111"/>
      <c r="BQI10" s="111"/>
      <c r="BQJ10" s="111"/>
      <c r="BQK10" s="111"/>
      <c r="BQL10" s="111"/>
      <c r="BQM10" s="111"/>
      <c r="BQN10" s="111"/>
      <c r="BQO10" s="111"/>
      <c r="BQP10" s="111"/>
      <c r="BQQ10" s="111"/>
      <c r="BQR10" s="111"/>
      <c r="BQS10" s="111"/>
      <c r="BQT10" s="111"/>
      <c r="BQU10" s="111"/>
      <c r="BQV10" s="111"/>
      <c r="BQW10" s="111"/>
      <c r="BQX10" s="111"/>
      <c r="BQY10" s="111"/>
      <c r="BQZ10" s="111"/>
      <c r="BRA10" s="111"/>
      <c r="BRB10" s="111"/>
      <c r="BRC10" s="111"/>
      <c r="BRD10" s="111"/>
      <c r="BRE10" s="111"/>
      <c r="BRF10" s="111"/>
      <c r="BRG10" s="111"/>
      <c r="BRH10" s="111"/>
      <c r="BRI10" s="111"/>
      <c r="BRJ10" s="111"/>
      <c r="BRK10" s="111"/>
      <c r="BRL10" s="111"/>
      <c r="BRM10" s="111"/>
      <c r="BRN10" s="111"/>
      <c r="BRO10" s="111"/>
      <c r="BRP10" s="111"/>
      <c r="BRQ10" s="111"/>
      <c r="BRR10" s="111"/>
      <c r="BRS10" s="111"/>
      <c r="BRT10" s="111"/>
      <c r="BRU10" s="111"/>
      <c r="BRV10" s="111"/>
      <c r="BRW10" s="111"/>
      <c r="BRX10" s="111"/>
      <c r="BRY10" s="111"/>
      <c r="BRZ10" s="111"/>
      <c r="BSA10" s="111"/>
      <c r="BSB10" s="111"/>
      <c r="BSC10" s="111"/>
      <c r="BSD10" s="111"/>
      <c r="BSE10" s="111"/>
      <c r="BSF10" s="111"/>
      <c r="BSG10" s="111"/>
      <c r="BSH10" s="111"/>
      <c r="BSI10" s="111"/>
      <c r="BSJ10" s="111"/>
      <c r="BSK10" s="111"/>
      <c r="BSL10" s="111"/>
      <c r="BSM10" s="111"/>
      <c r="BSN10" s="111"/>
      <c r="BSO10" s="111"/>
      <c r="BSP10" s="111"/>
      <c r="BSQ10" s="111"/>
      <c r="BSR10" s="111"/>
      <c r="BSS10" s="111"/>
      <c r="BST10" s="111"/>
      <c r="BSU10" s="111"/>
      <c r="BSV10" s="111"/>
      <c r="BSW10" s="111"/>
      <c r="BSX10" s="111"/>
      <c r="BSY10" s="111"/>
      <c r="BSZ10" s="111"/>
      <c r="BTA10" s="111"/>
      <c r="BTB10" s="111"/>
      <c r="BTC10" s="111"/>
      <c r="BTD10" s="111"/>
      <c r="BTE10" s="111"/>
      <c r="BTF10" s="111"/>
      <c r="BTG10" s="111"/>
      <c r="BTH10" s="111"/>
      <c r="BTI10" s="111"/>
      <c r="BTJ10" s="111"/>
      <c r="BTK10" s="111"/>
      <c r="BTL10" s="111"/>
      <c r="BTM10" s="111"/>
      <c r="BTN10" s="111"/>
      <c r="BTO10" s="111"/>
      <c r="BTP10" s="111"/>
      <c r="BTQ10" s="111"/>
      <c r="BTR10" s="111"/>
      <c r="BTS10" s="111"/>
      <c r="BTT10" s="111"/>
      <c r="BTU10" s="111"/>
      <c r="BTV10" s="111"/>
      <c r="BTW10" s="111"/>
      <c r="BTX10" s="111"/>
      <c r="BTY10" s="111"/>
      <c r="BTZ10" s="111"/>
      <c r="BUA10" s="111"/>
      <c r="BUB10" s="111"/>
      <c r="BUC10" s="111"/>
      <c r="BUD10" s="111"/>
      <c r="BUE10" s="111"/>
      <c r="BUF10" s="111"/>
      <c r="BUG10" s="111"/>
      <c r="BUH10" s="111"/>
      <c r="BUI10" s="111"/>
      <c r="BUJ10" s="111"/>
      <c r="BUK10" s="111"/>
      <c r="BUL10" s="111"/>
      <c r="BUM10" s="111"/>
      <c r="BUN10" s="111"/>
      <c r="BUO10" s="111"/>
      <c r="BUP10" s="111"/>
      <c r="BUQ10" s="111"/>
      <c r="BUR10" s="111"/>
      <c r="BUS10" s="111"/>
      <c r="BUT10" s="111"/>
      <c r="BUU10" s="111"/>
      <c r="BUV10" s="111"/>
      <c r="BUW10" s="111"/>
      <c r="BUX10" s="111"/>
      <c r="BUY10" s="111"/>
      <c r="BUZ10" s="111"/>
      <c r="BVA10" s="111"/>
      <c r="BVB10" s="111"/>
      <c r="BVC10" s="111"/>
      <c r="BVD10" s="111"/>
      <c r="BVE10" s="111"/>
      <c r="BVF10" s="111"/>
      <c r="BVG10" s="111"/>
      <c r="BVH10" s="111"/>
      <c r="BVI10" s="111"/>
      <c r="BVJ10" s="111"/>
      <c r="BVK10" s="111"/>
      <c r="BVL10" s="111"/>
      <c r="BVM10" s="111"/>
      <c r="BVN10" s="111"/>
      <c r="BVO10" s="111"/>
      <c r="BVP10" s="111"/>
      <c r="BVQ10" s="111"/>
      <c r="BVR10" s="111"/>
      <c r="BVS10" s="111"/>
      <c r="BVT10" s="111"/>
      <c r="BVU10" s="111"/>
      <c r="BVV10" s="111"/>
      <c r="BVW10" s="111"/>
      <c r="BVX10" s="111"/>
      <c r="BVY10" s="111"/>
      <c r="BVZ10" s="111"/>
      <c r="BWA10" s="111"/>
      <c r="BWB10" s="111"/>
      <c r="BWC10" s="111"/>
      <c r="BWD10" s="111"/>
      <c r="BWE10" s="111"/>
      <c r="BWF10" s="111"/>
      <c r="BWG10" s="111"/>
      <c r="BWH10" s="111"/>
      <c r="BWI10" s="111"/>
      <c r="BWJ10" s="111"/>
      <c r="BWK10" s="111"/>
      <c r="BWL10" s="111"/>
      <c r="BWM10" s="111"/>
      <c r="BWN10" s="111"/>
      <c r="BWO10" s="111"/>
      <c r="BWP10" s="111"/>
      <c r="BWQ10" s="111"/>
      <c r="BWR10" s="111"/>
      <c r="BWS10" s="111"/>
      <c r="BWT10" s="111"/>
      <c r="BWU10" s="111"/>
      <c r="BWV10" s="111"/>
      <c r="BWW10" s="111"/>
      <c r="BWX10" s="111"/>
      <c r="BWY10" s="111"/>
      <c r="BWZ10" s="111"/>
      <c r="BXA10" s="111"/>
      <c r="BXB10" s="111"/>
      <c r="BXC10" s="111"/>
      <c r="BXD10" s="111"/>
      <c r="BXE10" s="111"/>
      <c r="BXF10" s="111"/>
      <c r="BXG10" s="111"/>
      <c r="BXH10" s="111"/>
      <c r="BXI10" s="111"/>
      <c r="BXJ10" s="111"/>
      <c r="BXK10" s="111"/>
      <c r="BXL10" s="111"/>
      <c r="BXM10" s="111"/>
      <c r="BXN10" s="111"/>
      <c r="BXO10" s="111"/>
      <c r="BXP10" s="111"/>
      <c r="BXQ10" s="111"/>
      <c r="BXR10" s="111"/>
      <c r="BXS10" s="111"/>
      <c r="BXT10" s="111"/>
      <c r="BXU10" s="111"/>
      <c r="BXV10" s="111"/>
      <c r="BXW10" s="111"/>
      <c r="BXX10" s="111"/>
      <c r="BXY10" s="111"/>
      <c r="BXZ10" s="111"/>
      <c r="BYA10" s="111"/>
      <c r="BYB10" s="111"/>
      <c r="BYC10" s="111"/>
      <c r="BYD10" s="111"/>
      <c r="BYE10" s="111"/>
      <c r="BYF10" s="111"/>
      <c r="BYG10" s="111"/>
      <c r="BYH10" s="111"/>
      <c r="BYI10" s="111"/>
      <c r="BYJ10" s="111"/>
      <c r="BYK10" s="111"/>
      <c r="BYL10" s="111"/>
      <c r="BYM10" s="111"/>
      <c r="BYN10" s="111"/>
      <c r="BYO10" s="111"/>
      <c r="BYP10" s="111"/>
      <c r="BYQ10" s="111"/>
      <c r="BYR10" s="111"/>
      <c r="BYS10" s="111"/>
      <c r="BYT10" s="111"/>
      <c r="BYU10" s="111"/>
      <c r="BYV10" s="111"/>
      <c r="BYW10" s="111"/>
      <c r="BYX10" s="111"/>
      <c r="BYY10" s="111"/>
      <c r="BYZ10" s="111"/>
      <c r="BZA10" s="111"/>
      <c r="BZB10" s="111"/>
      <c r="BZC10" s="111"/>
      <c r="BZD10" s="111"/>
      <c r="BZE10" s="111"/>
      <c r="BZF10" s="111"/>
      <c r="BZG10" s="111"/>
      <c r="BZH10" s="111"/>
      <c r="BZI10" s="111"/>
      <c r="BZJ10" s="111"/>
      <c r="BZK10" s="111"/>
      <c r="BZL10" s="111"/>
      <c r="BZM10" s="111"/>
      <c r="BZN10" s="111"/>
      <c r="BZO10" s="111"/>
      <c r="BZP10" s="111"/>
      <c r="BZQ10" s="111"/>
      <c r="BZR10" s="111"/>
      <c r="BZS10" s="111"/>
      <c r="BZT10" s="111"/>
      <c r="BZU10" s="111"/>
      <c r="BZV10" s="111"/>
      <c r="BZW10" s="111"/>
      <c r="BZX10" s="111"/>
      <c r="BZY10" s="111"/>
      <c r="BZZ10" s="111"/>
      <c r="CAA10" s="111"/>
      <c r="CAB10" s="111"/>
      <c r="CAC10" s="111"/>
      <c r="CAD10" s="111"/>
      <c r="CAE10" s="111"/>
      <c r="CAF10" s="111"/>
      <c r="CAG10" s="111"/>
      <c r="CAH10" s="111"/>
      <c r="CAI10" s="111"/>
      <c r="CAJ10" s="111"/>
      <c r="CAK10" s="111"/>
      <c r="CAL10" s="111"/>
      <c r="CAM10" s="111"/>
      <c r="CAN10" s="111"/>
      <c r="CAO10" s="111"/>
      <c r="CAP10" s="111"/>
      <c r="CAQ10" s="111"/>
      <c r="CAR10" s="111"/>
      <c r="CAS10" s="111"/>
      <c r="CAT10" s="111"/>
      <c r="CAU10" s="111"/>
      <c r="CAV10" s="111"/>
      <c r="CAW10" s="111"/>
      <c r="CAX10" s="111"/>
      <c r="CAY10" s="111"/>
      <c r="CAZ10" s="111"/>
      <c r="CBA10" s="111"/>
      <c r="CBB10" s="111"/>
      <c r="CBC10" s="111"/>
      <c r="CBD10" s="111"/>
      <c r="CBE10" s="111"/>
      <c r="CBF10" s="111"/>
      <c r="CBG10" s="111"/>
      <c r="CBH10" s="111"/>
      <c r="CBI10" s="111"/>
      <c r="CBJ10" s="111"/>
      <c r="CBK10" s="111"/>
      <c r="CBL10" s="111"/>
      <c r="CBM10" s="111"/>
      <c r="CBN10" s="111"/>
      <c r="CBO10" s="111"/>
      <c r="CBP10" s="111"/>
      <c r="CBQ10" s="111"/>
      <c r="CBR10" s="111"/>
      <c r="CBS10" s="111"/>
      <c r="CBT10" s="111"/>
      <c r="CBU10" s="111"/>
      <c r="CBV10" s="111"/>
      <c r="CBW10" s="111"/>
      <c r="CBX10" s="111"/>
      <c r="CBY10" s="111"/>
      <c r="CBZ10" s="111"/>
      <c r="CCA10" s="111"/>
      <c r="CCB10" s="111"/>
      <c r="CCC10" s="111"/>
      <c r="CCD10" s="111"/>
      <c r="CCE10" s="111"/>
      <c r="CCF10" s="111"/>
      <c r="CCG10" s="111"/>
      <c r="CCH10" s="111"/>
      <c r="CCI10" s="111"/>
      <c r="CCJ10" s="111"/>
      <c r="CCK10" s="111"/>
      <c r="CCL10" s="111"/>
      <c r="CCM10" s="111"/>
      <c r="CCN10" s="111"/>
      <c r="CCO10" s="111"/>
      <c r="CCP10" s="111"/>
      <c r="CCQ10" s="111"/>
      <c r="CCR10" s="111"/>
      <c r="CCS10" s="111"/>
      <c r="CCT10" s="111"/>
      <c r="CCU10" s="111"/>
      <c r="CCV10" s="111"/>
      <c r="CCW10" s="111"/>
      <c r="CCX10" s="111"/>
      <c r="CCY10" s="111"/>
      <c r="CCZ10" s="111"/>
      <c r="CDA10" s="111"/>
      <c r="CDB10" s="111"/>
      <c r="CDC10" s="111"/>
      <c r="CDD10" s="111"/>
      <c r="CDE10" s="111"/>
      <c r="CDF10" s="111"/>
      <c r="CDG10" s="111"/>
      <c r="CDH10" s="111"/>
      <c r="CDI10" s="111"/>
      <c r="CDJ10" s="111"/>
      <c r="CDK10" s="111"/>
      <c r="CDL10" s="111"/>
      <c r="CDM10" s="111"/>
      <c r="CDN10" s="111"/>
      <c r="CDO10" s="111"/>
      <c r="CDP10" s="111"/>
      <c r="CDQ10" s="111"/>
      <c r="CDR10" s="111"/>
      <c r="CDS10" s="111"/>
      <c r="CDT10" s="111"/>
      <c r="CDU10" s="111"/>
      <c r="CDV10" s="111"/>
      <c r="CDW10" s="111"/>
      <c r="CDX10" s="111"/>
      <c r="CDY10" s="111"/>
      <c r="CDZ10" s="111"/>
      <c r="CEA10" s="111"/>
      <c r="CEB10" s="111"/>
      <c r="CEC10" s="111"/>
      <c r="CED10" s="111"/>
      <c r="CEE10" s="111"/>
      <c r="CEF10" s="111"/>
      <c r="CEG10" s="111"/>
      <c r="CEH10" s="111"/>
      <c r="CEI10" s="111"/>
      <c r="CEJ10" s="111"/>
      <c r="CEK10" s="111"/>
      <c r="CEL10" s="111"/>
      <c r="CEM10" s="111"/>
      <c r="CEN10" s="111"/>
      <c r="CEO10" s="111"/>
      <c r="CEP10" s="111"/>
      <c r="CEQ10" s="111"/>
      <c r="CER10" s="111"/>
      <c r="CES10" s="111"/>
      <c r="CET10" s="111"/>
      <c r="CEU10" s="111"/>
      <c r="CEV10" s="111"/>
      <c r="CEW10" s="111"/>
      <c r="CEX10" s="111"/>
      <c r="CEY10" s="111"/>
      <c r="CEZ10" s="111"/>
      <c r="CFA10" s="111"/>
      <c r="CFB10" s="111"/>
      <c r="CFC10" s="111"/>
      <c r="CFD10" s="111"/>
      <c r="CFE10" s="111"/>
      <c r="CFF10" s="111"/>
      <c r="CFG10" s="111"/>
      <c r="CFH10" s="111"/>
      <c r="CFI10" s="111"/>
      <c r="CFJ10" s="111"/>
      <c r="CFK10" s="111"/>
      <c r="CFL10" s="111"/>
      <c r="CFM10" s="111"/>
      <c r="CFN10" s="111"/>
      <c r="CFO10" s="111"/>
      <c r="CFP10" s="111"/>
      <c r="CFQ10" s="111"/>
      <c r="CFR10" s="111"/>
      <c r="CFS10" s="111"/>
      <c r="CFT10" s="111"/>
      <c r="CFU10" s="111"/>
      <c r="CFV10" s="111"/>
      <c r="CFW10" s="111"/>
      <c r="CFX10" s="111"/>
      <c r="CFY10" s="111"/>
      <c r="CFZ10" s="111"/>
      <c r="CGA10" s="111"/>
      <c r="CGB10" s="111"/>
      <c r="CGC10" s="111"/>
      <c r="CGD10" s="111"/>
      <c r="CGE10" s="111"/>
      <c r="CGF10" s="111"/>
      <c r="CGG10" s="111"/>
      <c r="CGH10" s="111"/>
      <c r="CGI10" s="111"/>
      <c r="CGJ10" s="111"/>
      <c r="CGK10" s="111"/>
      <c r="CGL10" s="111"/>
      <c r="CGM10" s="111"/>
      <c r="CGN10" s="111"/>
      <c r="CGO10" s="111"/>
      <c r="CGP10" s="111"/>
      <c r="CGQ10" s="111"/>
      <c r="CGR10" s="111"/>
      <c r="CGS10" s="111"/>
      <c r="CGT10" s="111"/>
      <c r="CGU10" s="111"/>
      <c r="CGV10" s="111"/>
      <c r="CGW10" s="111"/>
      <c r="CGX10" s="111"/>
      <c r="CGY10" s="111"/>
      <c r="CGZ10" s="111"/>
      <c r="CHA10" s="111"/>
      <c r="CHB10" s="111"/>
      <c r="CHC10" s="111"/>
      <c r="CHD10" s="111"/>
      <c r="CHE10" s="111"/>
      <c r="CHF10" s="111"/>
      <c r="CHG10" s="111"/>
      <c r="CHH10" s="111"/>
      <c r="CHI10" s="111"/>
      <c r="CHJ10" s="111"/>
      <c r="CHK10" s="111"/>
      <c r="CHL10" s="111"/>
      <c r="CHM10" s="111"/>
      <c r="CHN10" s="111"/>
      <c r="CHO10" s="111"/>
      <c r="CHP10" s="111"/>
      <c r="CHQ10" s="111"/>
      <c r="CHR10" s="111"/>
      <c r="CHS10" s="111"/>
      <c r="CHT10" s="111"/>
      <c r="CHU10" s="111"/>
      <c r="CHV10" s="111"/>
      <c r="CHW10" s="111"/>
      <c r="CHX10" s="111"/>
      <c r="CHY10" s="111"/>
      <c r="CHZ10" s="111"/>
      <c r="CIA10" s="111"/>
      <c r="CIB10" s="111"/>
      <c r="CIC10" s="111"/>
      <c r="CID10" s="111"/>
      <c r="CIE10" s="111"/>
      <c r="CIF10" s="111"/>
      <c r="CIG10" s="111"/>
      <c r="CIH10" s="111"/>
      <c r="CII10" s="111"/>
      <c r="CIJ10" s="111"/>
      <c r="CIK10" s="111"/>
      <c r="CIL10" s="111"/>
      <c r="CIM10" s="111"/>
      <c r="CIN10" s="111"/>
      <c r="CIO10" s="111"/>
      <c r="CIP10" s="111"/>
      <c r="CIQ10" s="111"/>
      <c r="CIR10" s="111"/>
      <c r="CIS10" s="111"/>
      <c r="CIT10" s="111"/>
      <c r="CIU10" s="111"/>
      <c r="CIV10" s="111"/>
      <c r="CIW10" s="111"/>
      <c r="CIX10" s="111"/>
      <c r="CIY10" s="111"/>
      <c r="CIZ10" s="111"/>
      <c r="CJA10" s="111"/>
      <c r="CJB10" s="111"/>
      <c r="CJC10" s="111"/>
      <c r="CJD10" s="111"/>
      <c r="CJE10" s="111"/>
      <c r="CJF10" s="111"/>
      <c r="CJG10" s="111"/>
      <c r="CJH10" s="111"/>
      <c r="CJI10" s="111"/>
      <c r="CJJ10" s="111"/>
      <c r="CJK10" s="111"/>
      <c r="CJL10" s="111"/>
      <c r="CJM10" s="111"/>
      <c r="CJN10" s="111"/>
      <c r="CJO10" s="111"/>
      <c r="CJP10" s="111"/>
      <c r="CJQ10" s="111"/>
      <c r="CJR10" s="111"/>
      <c r="CJS10" s="111"/>
      <c r="CJT10" s="111"/>
      <c r="CJU10" s="111"/>
      <c r="CJV10" s="111"/>
      <c r="CJW10" s="111"/>
      <c r="CJX10" s="111"/>
      <c r="CJY10" s="111"/>
      <c r="CJZ10" s="111"/>
      <c r="CKA10" s="111"/>
      <c r="CKB10" s="111"/>
      <c r="CKC10" s="111"/>
      <c r="CKD10" s="111"/>
      <c r="CKE10" s="111"/>
      <c r="CKF10" s="111"/>
      <c r="CKG10" s="111"/>
      <c r="CKH10" s="111"/>
      <c r="CKI10" s="111"/>
      <c r="CKJ10" s="111"/>
      <c r="CKK10" s="111"/>
      <c r="CKL10" s="111"/>
      <c r="CKM10" s="111"/>
      <c r="CKN10" s="111"/>
      <c r="CKO10" s="111"/>
      <c r="CKP10" s="111"/>
      <c r="CKQ10" s="111"/>
      <c r="CKR10" s="111"/>
      <c r="CKS10" s="111"/>
      <c r="CKT10" s="111"/>
      <c r="CKU10" s="111"/>
      <c r="CKV10" s="111"/>
      <c r="CKW10" s="111"/>
      <c r="CKX10" s="111"/>
      <c r="CKY10" s="111"/>
      <c r="CKZ10" s="111"/>
      <c r="CLA10" s="111"/>
      <c r="CLB10" s="111"/>
      <c r="CLC10" s="111"/>
      <c r="CLD10" s="111"/>
      <c r="CLE10" s="111"/>
      <c r="CLF10" s="111"/>
      <c r="CLG10" s="111"/>
      <c r="CLH10" s="111"/>
      <c r="CLI10" s="111"/>
      <c r="CLJ10" s="111"/>
      <c r="CLK10" s="111"/>
      <c r="CLL10" s="111"/>
      <c r="CLM10" s="111"/>
      <c r="CLN10" s="111"/>
      <c r="CLO10" s="111"/>
      <c r="CLP10" s="111"/>
      <c r="CLQ10" s="111"/>
      <c r="CLR10" s="111"/>
      <c r="CLS10" s="111"/>
      <c r="CLT10" s="111"/>
      <c r="CLU10" s="111"/>
      <c r="CLV10" s="111"/>
      <c r="CLW10" s="111"/>
      <c r="CLX10" s="111"/>
      <c r="CLY10" s="111"/>
      <c r="CLZ10" s="111"/>
      <c r="CMA10" s="111"/>
      <c r="CMB10" s="111"/>
      <c r="CMC10" s="111"/>
      <c r="CMD10" s="111"/>
      <c r="CME10" s="111"/>
      <c r="CMF10" s="111"/>
      <c r="CMG10" s="111"/>
      <c r="CMH10" s="111"/>
      <c r="CMI10" s="111"/>
      <c r="CMJ10" s="111"/>
      <c r="CMK10" s="111"/>
      <c r="CML10" s="111"/>
      <c r="CMM10" s="111"/>
      <c r="CMN10" s="111"/>
      <c r="CMO10" s="111"/>
      <c r="CMP10" s="111"/>
      <c r="CMQ10" s="111"/>
      <c r="CMR10" s="111"/>
      <c r="CMS10" s="111"/>
      <c r="CMT10" s="111"/>
      <c r="CMU10" s="111"/>
      <c r="CMV10" s="111"/>
      <c r="CMW10" s="111"/>
      <c r="CMX10" s="111"/>
      <c r="CMY10" s="111"/>
      <c r="CMZ10" s="111"/>
      <c r="CNA10" s="111"/>
      <c r="CNB10" s="111"/>
      <c r="CNC10" s="111"/>
      <c r="CND10" s="111"/>
      <c r="CNE10" s="111"/>
      <c r="CNF10" s="111"/>
      <c r="CNG10" s="111"/>
      <c r="CNH10" s="111"/>
      <c r="CNI10" s="111"/>
      <c r="CNJ10" s="111"/>
      <c r="CNK10" s="111"/>
      <c r="CNL10" s="111"/>
      <c r="CNM10" s="111"/>
      <c r="CNN10" s="111"/>
      <c r="CNO10" s="111"/>
      <c r="CNP10" s="111"/>
      <c r="CNQ10" s="111"/>
      <c r="CNR10" s="111"/>
      <c r="CNS10" s="111"/>
      <c r="CNT10" s="111"/>
      <c r="CNU10" s="111"/>
      <c r="CNV10" s="111"/>
      <c r="CNW10" s="111"/>
      <c r="CNX10" s="111"/>
      <c r="CNY10" s="111"/>
      <c r="CNZ10" s="111"/>
      <c r="COA10" s="111"/>
      <c r="COB10" s="111"/>
      <c r="COC10" s="111"/>
      <c r="COD10" s="111"/>
      <c r="COE10" s="111"/>
      <c r="COF10" s="111"/>
      <c r="COG10" s="111"/>
      <c r="COH10" s="111"/>
      <c r="COI10" s="111"/>
      <c r="COJ10" s="111"/>
      <c r="COK10" s="111"/>
      <c r="COL10" s="111"/>
      <c r="COM10" s="111"/>
      <c r="CON10" s="111"/>
      <c r="COO10" s="111"/>
      <c r="COP10" s="111"/>
      <c r="COQ10" s="111"/>
      <c r="COR10" s="111"/>
      <c r="COS10" s="111"/>
      <c r="COT10" s="111"/>
      <c r="COU10" s="111"/>
      <c r="COV10" s="111"/>
      <c r="COW10" s="111"/>
      <c r="COX10" s="111"/>
      <c r="COY10" s="111"/>
      <c r="COZ10" s="111"/>
      <c r="CPA10" s="111"/>
      <c r="CPB10" s="111"/>
      <c r="CPC10" s="111"/>
      <c r="CPD10" s="111"/>
      <c r="CPE10" s="111"/>
      <c r="CPF10" s="111"/>
      <c r="CPG10" s="111"/>
      <c r="CPH10" s="111"/>
      <c r="CPI10" s="111"/>
      <c r="CPJ10" s="111"/>
      <c r="CPK10" s="111"/>
      <c r="CPL10" s="111"/>
      <c r="CPM10" s="111"/>
      <c r="CPN10" s="111"/>
      <c r="CPO10" s="111"/>
      <c r="CPP10" s="111"/>
      <c r="CPQ10" s="111"/>
      <c r="CPR10" s="111"/>
      <c r="CPS10" s="111"/>
      <c r="CPT10" s="111"/>
      <c r="CPU10" s="111"/>
      <c r="CPV10" s="111"/>
      <c r="CPW10" s="111"/>
      <c r="CPX10" s="111"/>
      <c r="CPY10" s="111"/>
      <c r="CPZ10" s="111"/>
      <c r="CQA10" s="111"/>
      <c r="CQB10" s="111"/>
      <c r="CQC10" s="111"/>
      <c r="CQD10" s="111"/>
      <c r="CQE10" s="111"/>
      <c r="CQF10" s="111"/>
      <c r="CQG10" s="111"/>
      <c r="CQH10" s="111"/>
      <c r="CQI10" s="111"/>
      <c r="CQJ10" s="111"/>
      <c r="CQK10" s="111"/>
      <c r="CQL10" s="111"/>
      <c r="CQM10" s="111"/>
      <c r="CQN10" s="111"/>
      <c r="CQO10" s="111"/>
      <c r="CQP10" s="111"/>
      <c r="CQQ10" s="111"/>
      <c r="CQR10" s="111"/>
      <c r="CQS10" s="111"/>
      <c r="CQT10" s="111"/>
      <c r="CQU10" s="111"/>
      <c r="CQV10" s="111"/>
      <c r="CQW10" s="111"/>
      <c r="CQX10" s="111"/>
      <c r="CQY10" s="111"/>
      <c r="CQZ10" s="111"/>
      <c r="CRA10" s="111"/>
      <c r="CRB10" s="111"/>
      <c r="CRC10" s="111"/>
      <c r="CRD10" s="111"/>
      <c r="CRE10" s="111"/>
      <c r="CRF10" s="111"/>
      <c r="CRG10" s="111"/>
      <c r="CRH10" s="111"/>
      <c r="CRI10" s="111"/>
      <c r="CRJ10" s="111"/>
      <c r="CRK10" s="111"/>
      <c r="CRL10" s="111"/>
      <c r="CRM10" s="111"/>
      <c r="CRN10" s="111"/>
      <c r="CRO10" s="111"/>
      <c r="CRP10" s="111"/>
      <c r="CRQ10" s="111"/>
      <c r="CRR10" s="111"/>
      <c r="CRS10" s="111"/>
      <c r="CRT10" s="111"/>
      <c r="CRU10" s="111"/>
      <c r="CRV10" s="111"/>
      <c r="CRW10" s="111"/>
      <c r="CRX10" s="111"/>
      <c r="CRY10" s="111"/>
      <c r="CRZ10" s="111"/>
      <c r="CSA10" s="111"/>
      <c r="CSB10" s="111"/>
      <c r="CSC10" s="111"/>
      <c r="CSD10" s="111"/>
      <c r="CSE10" s="111"/>
      <c r="CSF10" s="111"/>
      <c r="CSG10" s="111"/>
      <c r="CSH10" s="111"/>
      <c r="CSI10" s="111"/>
      <c r="CSJ10" s="111"/>
      <c r="CSK10" s="111"/>
      <c r="CSL10" s="111"/>
      <c r="CSM10" s="111"/>
      <c r="CSN10" s="111"/>
      <c r="CSO10" s="111"/>
      <c r="CSP10" s="111"/>
      <c r="CSQ10" s="111"/>
      <c r="CSR10" s="111"/>
      <c r="CSS10" s="111"/>
      <c r="CST10" s="111"/>
      <c r="CSU10" s="111"/>
      <c r="CSV10" s="111"/>
      <c r="CSW10" s="111"/>
      <c r="CSX10" s="111"/>
      <c r="CSY10" s="111"/>
      <c r="CSZ10" s="111"/>
      <c r="CTA10" s="111"/>
      <c r="CTB10" s="111"/>
      <c r="CTC10" s="111"/>
      <c r="CTD10" s="111"/>
      <c r="CTE10" s="111"/>
      <c r="CTF10" s="111"/>
      <c r="CTG10" s="111"/>
      <c r="CTH10" s="111"/>
      <c r="CTI10" s="111"/>
      <c r="CTJ10" s="111"/>
      <c r="CTK10" s="111"/>
      <c r="CTL10" s="111"/>
      <c r="CTM10" s="111"/>
      <c r="CTN10" s="111"/>
      <c r="CTO10" s="111"/>
      <c r="CTP10" s="111"/>
      <c r="CTQ10" s="111"/>
      <c r="CTR10" s="111"/>
      <c r="CTS10" s="111"/>
      <c r="CTT10" s="111"/>
      <c r="CTU10" s="111"/>
      <c r="CTV10" s="111"/>
      <c r="CTW10" s="111"/>
      <c r="CTX10" s="111"/>
      <c r="CTY10" s="111"/>
      <c r="CTZ10" s="111"/>
      <c r="CUA10" s="111"/>
      <c r="CUB10" s="111"/>
      <c r="CUC10" s="111"/>
      <c r="CUD10" s="111"/>
      <c r="CUE10" s="111"/>
      <c r="CUF10" s="111"/>
      <c r="CUG10" s="111"/>
      <c r="CUH10" s="111"/>
      <c r="CUI10" s="111"/>
      <c r="CUJ10" s="111"/>
      <c r="CUK10" s="111"/>
      <c r="CUL10" s="111"/>
      <c r="CUM10" s="111"/>
      <c r="CUN10" s="111"/>
      <c r="CUO10" s="111"/>
      <c r="CUP10" s="111"/>
      <c r="CUQ10" s="111"/>
      <c r="CUR10" s="111"/>
      <c r="CUS10" s="111"/>
      <c r="CUT10" s="111"/>
      <c r="CUU10" s="111"/>
      <c r="CUV10" s="111"/>
      <c r="CUW10" s="111"/>
      <c r="CUX10" s="111"/>
      <c r="CUY10" s="111"/>
      <c r="CUZ10" s="111"/>
      <c r="CVA10" s="111"/>
      <c r="CVB10" s="111"/>
      <c r="CVC10" s="111"/>
      <c r="CVD10" s="111"/>
      <c r="CVE10" s="111"/>
      <c r="CVF10" s="111"/>
      <c r="CVG10" s="111"/>
      <c r="CVH10" s="111"/>
      <c r="CVI10" s="111"/>
      <c r="CVJ10" s="111"/>
      <c r="CVK10" s="111"/>
      <c r="CVL10" s="111"/>
      <c r="CVM10" s="111"/>
      <c r="CVN10" s="111"/>
      <c r="CVO10" s="111"/>
      <c r="CVP10" s="111"/>
      <c r="CVQ10" s="111"/>
      <c r="CVR10" s="111"/>
      <c r="CVS10" s="111"/>
      <c r="CVT10" s="111"/>
      <c r="CVU10" s="111"/>
      <c r="CVV10" s="111"/>
      <c r="CVW10" s="111"/>
      <c r="CVX10" s="111"/>
      <c r="CVY10" s="111"/>
      <c r="CVZ10" s="111"/>
      <c r="CWA10" s="111"/>
      <c r="CWB10" s="111"/>
      <c r="CWC10" s="111"/>
      <c r="CWD10" s="111"/>
      <c r="CWE10" s="111"/>
      <c r="CWF10" s="111"/>
      <c r="CWG10" s="111"/>
      <c r="CWH10" s="111"/>
      <c r="CWI10" s="111"/>
      <c r="CWJ10" s="111"/>
      <c r="CWK10" s="111"/>
    </row>
    <row r="11" spans="1:2637" ht="32.25" customHeight="1" thickBot="1" x14ac:dyDescent="0.25">
      <c r="A11" s="210">
        <v>2054</v>
      </c>
      <c r="B11" s="211" t="str">
        <f>B10</f>
        <v>В/напорные водоводы т. Вр.-к.скв.151,т.в к.скв.152 Инвентарный №130000017693</v>
      </c>
      <c r="C11" s="342"/>
      <c r="D11" s="194"/>
      <c r="E11" s="194">
        <f t="shared" ref="E11" si="1">G11+H11+F11+K11+L11</f>
        <v>489747</v>
      </c>
      <c r="F11" s="194">
        <v>151259</v>
      </c>
      <c r="G11" s="194">
        <v>35036</v>
      </c>
      <c r="H11" s="194">
        <v>195796</v>
      </c>
      <c r="I11" s="194">
        <f>590+194+1296+1947+334</f>
        <v>4361</v>
      </c>
      <c r="J11" s="194">
        <v>26295</v>
      </c>
      <c r="K11" s="194">
        <v>72051</v>
      </c>
      <c r="L11" s="212">
        <v>35605</v>
      </c>
      <c r="M11" s="213"/>
      <c r="N11" s="214"/>
      <c r="O11" s="215"/>
      <c r="P11" s="216"/>
      <c r="Q11" s="215"/>
      <c r="R11" s="217"/>
      <c r="S11" s="218"/>
      <c r="T11" s="219"/>
      <c r="U11" s="220"/>
      <c r="V11" s="218"/>
      <c r="W11" s="221"/>
      <c r="X11" s="222"/>
      <c r="Y11" s="223"/>
    </row>
    <row r="12" spans="1:2637" s="113" customFormat="1" ht="38.25" customHeight="1" thickBot="1" x14ac:dyDescent="0.25">
      <c r="A12" s="224"/>
      <c r="B12" s="225" t="s">
        <v>24</v>
      </c>
      <c r="C12" s="226"/>
      <c r="D12" s="227"/>
      <c r="E12" s="228">
        <f t="shared" ref="E12:L12" si="2">E11</f>
        <v>489747</v>
      </c>
      <c r="F12" s="228">
        <f t="shared" si="2"/>
        <v>151259</v>
      </c>
      <c r="G12" s="228">
        <f t="shared" si="2"/>
        <v>35036</v>
      </c>
      <c r="H12" s="228">
        <f t="shared" si="2"/>
        <v>195796</v>
      </c>
      <c r="I12" s="228">
        <f t="shared" si="2"/>
        <v>4361</v>
      </c>
      <c r="J12" s="228">
        <f t="shared" si="2"/>
        <v>26295</v>
      </c>
      <c r="K12" s="228">
        <f t="shared" si="2"/>
        <v>72051</v>
      </c>
      <c r="L12" s="229">
        <f t="shared" si="2"/>
        <v>35605</v>
      </c>
      <c r="M12" s="195">
        <f>O12+Q12</f>
        <v>646375</v>
      </c>
      <c r="N12" s="148"/>
      <c r="O12" s="148">
        <f>'Приложение 3 к форме 8.2'!G74</f>
        <v>566527</v>
      </c>
      <c r="P12" s="230"/>
      <c r="Q12" s="148">
        <f>'Приложение 3 к форме 8.2'!J74</f>
        <v>79848</v>
      </c>
      <c r="R12" s="231"/>
      <c r="S12" s="232"/>
      <c r="T12" s="232"/>
      <c r="U12" s="232"/>
      <c r="V12" s="232"/>
      <c r="W12" s="232"/>
      <c r="X12" s="228"/>
      <c r="Y12" s="229"/>
    </row>
    <row r="13" spans="1:2637" s="127" customFormat="1" ht="26.25" customHeight="1" x14ac:dyDescent="0.2">
      <c r="A13" s="118"/>
      <c r="B13" s="133" t="s">
        <v>100</v>
      </c>
      <c r="C13" s="134"/>
      <c r="D13" s="135"/>
      <c r="E13" s="136"/>
      <c r="F13" s="135"/>
      <c r="G13" s="135"/>
      <c r="H13" s="135"/>
      <c r="I13" s="135"/>
      <c r="J13" s="135"/>
      <c r="K13" s="135"/>
      <c r="L13" s="244"/>
      <c r="M13" s="238"/>
      <c r="N13" s="245"/>
      <c r="O13" s="239"/>
      <c r="P13" s="246"/>
      <c r="Q13" s="239"/>
      <c r="R13" s="121"/>
      <c r="S13" s="240"/>
      <c r="T13" s="122"/>
      <c r="U13" s="122"/>
      <c r="V13" s="240"/>
      <c r="W13" s="122"/>
      <c r="X13" s="122"/>
      <c r="Y13" s="137"/>
    </row>
    <row r="14" spans="1:2637" ht="41.25" customHeight="1" x14ac:dyDescent="0.2">
      <c r="A14" s="114"/>
      <c r="B14" s="128" t="s">
        <v>48</v>
      </c>
      <c r="C14" s="129"/>
      <c r="D14" s="130"/>
      <c r="E14" s="131">
        <f>E12*D40</f>
        <v>28509</v>
      </c>
      <c r="F14" s="130"/>
      <c r="G14" s="130"/>
      <c r="H14" s="130"/>
      <c r="I14" s="130"/>
      <c r="J14" s="130"/>
      <c r="K14" s="130"/>
      <c r="L14" s="247"/>
      <c r="M14" s="233"/>
      <c r="N14" s="248"/>
      <c r="O14" s="235"/>
      <c r="P14" s="249"/>
      <c r="Q14" s="235"/>
      <c r="R14" s="116"/>
      <c r="S14" s="237"/>
      <c r="T14" s="117"/>
      <c r="U14" s="117"/>
      <c r="V14" s="237"/>
      <c r="W14" s="117"/>
      <c r="X14" s="117"/>
      <c r="Y14" s="132"/>
    </row>
    <row r="15" spans="1:2637" ht="41.25" customHeight="1" x14ac:dyDescent="0.2">
      <c r="A15" s="118"/>
      <c r="B15" s="133" t="s">
        <v>101</v>
      </c>
      <c r="C15" s="134"/>
      <c r="D15" s="135"/>
      <c r="E15" s="136"/>
      <c r="F15" s="135"/>
      <c r="G15" s="135"/>
      <c r="H15" s="135"/>
      <c r="I15" s="135"/>
      <c r="J15" s="135"/>
      <c r="K15" s="135"/>
      <c r="L15" s="244"/>
      <c r="M15" s="238"/>
      <c r="N15" s="245"/>
      <c r="O15" s="239"/>
      <c r="P15" s="246"/>
      <c r="Q15" s="239"/>
      <c r="R15" s="121"/>
      <c r="S15" s="240"/>
      <c r="T15" s="122"/>
      <c r="U15" s="122"/>
      <c r="V15" s="240"/>
      <c r="W15" s="122"/>
      <c r="X15" s="122"/>
      <c r="Y15" s="137"/>
    </row>
    <row r="16" spans="1:2637" ht="41.25" customHeight="1" x14ac:dyDescent="0.2">
      <c r="A16" s="118"/>
      <c r="B16" s="133" t="s">
        <v>249</v>
      </c>
      <c r="C16" s="134"/>
      <c r="D16" s="135"/>
      <c r="E16" s="136"/>
      <c r="F16" s="135"/>
      <c r="G16" s="135"/>
      <c r="H16" s="135"/>
      <c r="I16" s="135"/>
      <c r="J16" s="135"/>
      <c r="K16" s="135"/>
      <c r="L16" s="244"/>
      <c r="M16" s="238"/>
      <c r="N16" s="245"/>
      <c r="O16" s="239"/>
      <c r="P16" s="246"/>
      <c r="Q16" s="239"/>
      <c r="R16" s="121"/>
      <c r="S16" s="240"/>
      <c r="T16" s="122"/>
      <c r="U16" s="122"/>
      <c r="V16" s="240"/>
      <c r="W16" s="122"/>
      <c r="X16" s="122"/>
      <c r="Y16" s="137"/>
    </row>
    <row r="17" spans="1:25" ht="41.25" customHeight="1" x14ac:dyDescent="0.2">
      <c r="A17" s="118"/>
      <c r="B17" s="138" t="s">
        <v>250</v>
      </c>
      <c r="C17" s="139"/>
      <c r="D17" s="135"/>
      <c r="E17" s="136"/>
      <c r="F17" s="135"/>
      <c r="G17" s="135"/>
      <c r="H17" s="135"/>
      <c r="I17" s="135"/>
      <c r="J17" s="135"/>
      <c r="K17" s="135"/>
      <c r="L17" s="244"/>
      <c r="M17" s="238"/>
      <c r="N17" s="245"/>
      <c r="O17" s="239"/>
      <c r="P17" s="246"/>
      <c r="Q17" s="239"/>
      <c r="R17" s="121"/>
      <c r="S17" s="240"/>
      <c r="T17" s="122"/>
      <c r="U17" s="122"/>
      <c r="V17" s="240"/>
      <c r="W17" s="122"/>
      <c r="X17" s="122"/>
      <c r="Y17" s="137"/>
    </row>
    <row r="18" spans="1:25" ht="14.25" thickBot="1" x14ac:dyDescent="0.25">
      <c r="A18" s="124"/>
      <c r="B18" s="140" t="s">
        <v>49</v>
      </c>
      <c r="C18" s="141"/>
      <c r="D18" s="142"/>
      <c r="E18" s="143"/>
      <c r="F18" s="142"/>
      <c r="G18" s="142"/>
      <c r="H18" s="142"/>
      <c r="I18" s="142"/>
      <c r="J18" s="142"/>
      <c r="K18" s="142"/>
      <c r="L18" s="250"/>
      <c r="M18" s="241"/>
      <c r="N18" s="251"/>
      <c r="O18" s="242"/>
      <c r="P18" s="252"/>
      <c r="Q18" s="242"/>
      <c r="R18" s="125"/>
      <c r="S18" s="243"/>
      <c r="T18" s="126"/>
      <c r="U18" s="126"/>
      <c r="V18" s="243"/>
      <c r="W18" s="126"/>
      <c r="X18" s="126"/>
      <c r="Y18" s="144"/>
    </row>
    <row r="19" spans="1:25" s="151" customFormat="1" ht="31.5" customHeight="1" thickBot="1" x14ac:dyDescent="0.25">
      <c r="A19" s="145"/>
      <c r="B19" s="146" t="s">
        <v>25</v>
      </c>
      <c r="C19" s="147"/>
      <c r="D19" s="147"/>
      <c r="E19" s="148">
        <f>E12+E14</f>
        <v>518256</v>
      </c>
      <c r="F19" s="148">
        <f t="shared" ref="F19:L19" si="3">F12</f>
        <v>151259</v>
      </c>
      <c r="G19" s="148">
        <f t="shared" si="3"/>
        <v>35036</v>
      </c>
      <c r="H19" s="148">
        <f t="shared" si="3"/>
        <v>195796</v>
      </c>
      <c r="I19" s="148">
        <f t="shared" si="3"/>
        <v>4361</v>
      </c>
      <c r="J19" s="148">
        <f t="shared" si="3"/>
        <v>26295</v>
      </c>
      <c r="K19" s="148">
        <f t="shared" si="3"/>
        <v>72051</v>
      </c>
      <c r="L19" s="148">
        <f t="shared" si="3"/>
        <v>35605</v>
      </c>
      <c r="M19" s="195"/>
      <c r="N19" s="148"/>
      <c r="O19" s="148"/>
      <c r="P19" s="230"/>
      <c r="Q19" s="148"/>
      <c r="R19" s="149"/>
      <c r="S19" s="253"/>
      <c r="T19" s="150"/>
      <c r="U19" s="150"/>
      <c r="V19" s="253"/>
      <c r="W19" s="150"/>
      <c r="X19" s="150"/>
      <c r="Y19" s="148"/>
    </row>
    <row r="20" spans="1:25" ht="13.5" x14ac:dyDescent="0.2">
      <c r="A20" s="114"/>
      <c r="B20" s="115"/>
      <c r="C20" s="152"/>
      <c r="D20" s="130"/>
      <c r="E20" s="130"/>
      <c r="F20" s="130"/>
      <c r="G20" s="130"/>
      <c r="H20" s="130"/>
      <c r="I20" s="130"/>
      <c r="J20" s="130"/>
      <c r="K20" s="130"/>
      <c r="L20" s="247"/>
      <c r="M20" s="233"/>
      <c r="N20" s="234"/>
      <c r="O20" s="235"/>
      <c r="P20" s="236"/>
      <c r="Q20" s="235"/>
      <c r="R20" s="116"/>
      <c r="S20" s="237"/>
      <c r="T20" s="117"/>
      <c r="U20" s="117"/>
      <c r="V20" s="237"/>
      <c r="W20" s="117"/>
      <c r="X20" s="117"/>
      <c r="Y20" s="132"/>
    </row>
    <row r="21" spans="1:25" ht="39.75" customHeight="1" x14ac:dyDescent="0.2">
      <c r="A21" s="118"/>
      <c r="B21" s="119" t="s">
        <v>26</v>
      </c>
      <c r="C21" s="153"/>
      <c r="D21" s="120"/>
      <c r="E21" s="122"/>
      <c r="F21" s="122"/>
      <c r="G21" s="122"/>
      <c r="H21" s="122"/>
      <c r="I21" s="122"/>
      <c r="J21" s="122"/>
      <c r="K21" s="122"/>
      <c r="L21" s="123"/>
      <c r="M21" s="238"/>
      <c r="N21" s="245"/>
      <c r="O21" s="239"/>
      <c r="P21" s="246"/>
      <c r="Q21" s="239"/>
      <c r="R21" s="121"/>
      <c r="S21" s="240"/>
      <c r="T21" s="122"/>
      <c r="U21" s="122"/>
      <c r="V21" s="240"/>
      <c r="W21" s="122"/>
      <c r="X21" s="122"/>
      <c r="Y21" s="137"/>
    </row>
    <row r="22" spans="1:25" ht="14.25" thickBot="1" x14ac:dyDescent="0.25">
      <c r="A22" s="154"/>
      <c r="B22" s="254"/>
      <c r="C22" s="255"/>
      <c r="D22" s="256"/>
      <c r="E22" s="256"/>
      <c r="F22" s="256"/>
      <c r="G22" s="256"/>
      <c r="H22" s="256"/>
      <c r="I22" s="256"/>
      <c r="J22" s="256"/>
      <c r="K22" s="256"/>
      <c r="L22" s="257"/>
      <c r="M22" s="258"/>
      <c r="N22" s="259"/>
      <c r="O22" s="260"/>
      <c r="P22" s="261"/>
      <c r="Q22" s="260"/>
      <c r="R22" s="262"/>
      <c r="S22" s="263"/>
      <c r="T22" s="264"/>
      <c r="U22" s="264"/>
      <c r="V22" s="263"/>
      <c r="W22" s="264"/>
      <c r="X22" s="264"/>
      <c r="Y22" s="265"/>
    </row>
    <row r="23" spans="1:25" ht="39.75" customHeight="1" thickBot="1" x14ac:dyDescent="0.25">
      <c r="A23" s="266"/>
      <c r="B23" s="267" t="s">
        <v>27</v>
      </c>
      <c r="C23" s="268"/>
      <c r="D23" s="269"/>
      <c r="E23" s="269"/>
      <c r="F23" s="269"/>
      <c r="G23" s="269"/>
      <c r="H23" s="269"/>
      <c r="I23" s="269"/>
      <c r="J23" s="269"/>
      <c r="K23" s="269"/>
      <c r="L23" s="270"/>
      <c r="M23" s="271"/>
      <c r="N23" s="272"/>
      <c r="O23" s="273"/>
      <c r="P23" s="274"/>
      <c r="Q23" s="273"/>
      <c r="R23" s="275"/>
      <c r="S23" s="276"/>
      <c r="T23" s="277"/>
      <c r="U23" s="277"/>
      <c r="V23" s="276"/>
      <c r="W23" s="277"/>
      <c r="X23" s="277"/>
      <c r="Y23" s="278"/>
    </row>
    <row r="24" spans="1:25" ht="39.75" customHeight="1" x14ac:dyDescent="0.2">
      <c r="A24" s="279"/>
      <c r="B24" s="280" t="s">
        <v>28</v>
      </c>
      <c r="C24" s="281"/>
      <c r="D24" s="282"/>
      <c r="E24" s="282"/>
      <c r="F24" s="282"/>
      <c r="G24" s="282"/>
      <c r="H24" s="282"/>
      <c r="I24" s="282"/>
      <c r="J24" s="282"/>
      <c r="K24" s="282"/>
      <c r="L24" s="283"/>
      <c r="M24" s="284"/>
      <c r="N24" s="285"/>
      <c r="O24" s="286"/>
      <c r="P24" s="287"/>
      <c r="Q24" s="286"/>
      <c r="R24" s="288"/>
      <c r="S24" s="289"/>
      <c r="T24" s="290"/>
      <c r="U24" s="290"/>
      <c r="V24" s="289"/>
      <c r="W24" s="290"/>
      <c r="X24" s="290"/>
      <c r="Y24" s="291"/>
    </row>
    <row r="25" spans="1:25" ht="39.75" customHeight="1" thickBot="1" x14ac:dyDescent="0.25">
      <c r="A25" s="292"/>
      <c r="B25" s="293" t="s">
        <v>29</v>
      </c>
      <c r="C25" s="294"/>
      <c r="D25" s="295"/>
      <c r="E25" s="295"/>
      <c r="F25" s="295"/>
      <c r="G25" s="295"/>
      <c r="H25" s="295"/>
      <c r="I25" s="295"/>
      <c r="J25" s="295"/>
      <c r="K25" s="295"/>
      <c r="L25" s="296"/>
      <c r="M25" s="297"/>
      <c r="N25" s="298"/>
      <c r="O25" s="299"/>
      <c r="P25" s="300"/>
      <c r="Q25" s="299"/>
      <c r="R25" s="301"/>
      <c r="S25" s="302"/>
      <c r="T25" s="303"/>
      <c r="U25" s="303"/>
      <c r="V25" s="302"/>
      <c r="W25" s="303"/>
      <c r="X25" s="303"/>
      <c r="Y25" s="304"/>
    </row>
    <row r="26" spans="1:25" ht="39.75" customHeight="1" x14ac:dyDescent="0.2">
      <c r="A26" s="118"/>
      <c r="B26" s="158" t="s">
        <v>50</v>
      </c>
      <c r="C26" s="305"/>
      <c r="D26" s="306"/>
      <c r="E26" s="306"/>
      <c r="F26" s="306"/>
      <c r="G26" s="306"/>
      <c r="H26" s="306"/>
      <c r="I26" s="306"/>
      <c r="J26" s="306"/>
      <c r="K26" s="306"/>
      <c r="L26" s="307"/>
      <c r="M26" s="308"/>
      <c r="N26" s="309"/>
      <c r="O26" s="310"/>
      <c r="P26" s="311"/>
      <c r="Q26" s="310"/>
      <c r="R26" s="196"/>
      <c r="S26" s="312"/>
      <c r="T26" s="313"/>
      <c r="U26" s="313"/>
      <c r="V26" s="312"/>
      <c r="W26" s="313"/>
      <c r="X26" s="313"/>
      <c r="Y26" s="314"/>
    </row>
    <row r="27" spans="1:25" ht="39.75" customHeight="1" x14ac:dyDescent="0.2">
      <c r="A27" s="124"/>
      <c r="B27" s="158" t="s">
        <v>51</v>
      </c>
      <c r="C27" s="159"/>
      <c r="D27" s="160"/>
      <c r="E27" s="160"/>
      <c r="F27" s="160"/>
      <c r="G27" s="160"/>
      <c r="H27" s="160"/>
      <c r="I27" s="160"/>
      <c r="J27" s="160"/>
      <c r="K27" s="160"/>
      <c r="L27" s="315"/>
      <c r="M27" s="316"/>
      <c r="N27" s="317"/>
      <c r="O27" s="318"/>
      <c r="P27" s="319"/>
      <c r="Q27" s="318"/>
      <c r="R27" s="161"/>
      <c r="S27" s="320"/>
      <c r="T27" s="321"/>
      <c r="U27" s="321"/>
      <c r="V27" s="320"/>
      <c r="W27" s="321"/>
      <c r="X27" s="321"/>
      <c r="Y27" s="322"/>
    </row>
    <row r="28" spans="1:25" ht="14.25" thickBot="1" x14ac:dyDescent="0.25">
      <c r="A28" s="154"/>
      <c r="B28" s="155"/>
      <c r="C28" s="156"/>
      <c r="D28" s="157"/>
      <c r="E28" s="157"/>
      <c r="F28" s="157"/>
      <c r="G28" s="157"/>
      <c r="H28" s="157"/>
      <c r="I28" s="157"/>
      <c r="J28" s="157"/>
      <c r="K28" s="157"/>
      <c r="L28" s="323"/>
      <c r="M28" s="324"/>
      <c r="N28" s="325"/>
      <c r="O28" s="326"/>
      <c r="P28" s="327"/>
      <c r="Q28" s="326"/>
      <c r="R28" s="162"/>
      <c r="S28" s="328"/>
      <c r="T28" s="329"/>
      <c r="U28" s="329"/>
      <c r="V28" s="328"/>
      <c r="W28" s="329"/>
      <c r="X28" s="329"/>
      <c r="Y28" s="330"/>
    </row>
    <row r="29" spans="1:25" ht="36" customHeight="1" x14ac:dyDescent="0.2">
      <c r="A29" s="92"/>
      <c r="B29" s="163"/>
      <c r="C29" s="164"/>
      <c r="D29" s="164"/>
      <c r="E29" s="164"/>
      <c r="F29" s="164"/>
      <c r="G29" s="164"/>
      <c r="H29" s="164"/>
      <c r="I29" s="164"/>
      <c r="J29" s="164"/>
      <c r="K29" s="389"/>
      <c r="L29" s="389"/>
      <c r="M29" s="389"/>
      <c r="N29" s="389"/>
      <c r="O29" s="389"/>
      <c r="P29" s="389"/>
      <c r="Q29" s="389"/>
      <c r="R29" s="389"/>
      <c r="S29" s="389"/>
      <c r="T29" s="389"/>
      <c r="U29" s="389"/>
      <c r="V29" s="389"/>
      <c r="W29" s="389"/>
      <c r="X29" s="389"/>
      <c r="Y29" s="389"/>
    </row>
    <row r="30" spans="1:25" ht="12.75" customHeight="1" x14ac:dyDescent="0.2">
      <c r="B30" s="390"/>
      <c r="C30" s="391"/>
      <c r="D30" s="394" t="s">
        <v>52</v>
      </c>
      <c r="E30" s="396" t="s">
        <v>53</v>
      </c>
      <c r="F30" s="397"/>
      <c r="G30" s="397"/>
      <c r="H30" s="165"/>
      <c r="I30" s="165"/>
      <c r="K30" s="398"/>
      <c r="L30" s="398"/>
      <c r="M30" s="398"/>
      <c r="N30" s="398"/>
      <c r="O30" s="398"/>
      <c r="P30" s="398"/>
      <c r="Q30" s="398"/>
      <c r="R30" s="398"/>
      <c r="S30" s="398"/>
      <c r="T30" s="398"/>
      <c r="U30" s="398"/>
      <c r="V30" s="398"/>
      <c r="W30" s="398"/>
      <c r="X30" s="398"/>
      <c r="Y30" s="398"/>
    </row>
    <row r="31" spans="1:25" ht="19.5" customHeight="1" x14ac:dyDescent="0.2">
      <c r="B31" s="392"/>
      <c r="C31" s="393"/>
      <c r="D31" s="395"/>
      <c r="E31" s="166">
        <v>2015</v>
      </c>
      <c r="F31" s="166">
        <v>2016</v>
      </c>
      <c r="G31" s="167">
        <v>2017</v>
      </c>
      <c r="H31" s="340"/>
      <c r="I31" s="340"/>
      <c r="J31" s="340"/>
      <c r="K31" s="398"/>
      <c r="L31" s="398"/>
      <c r="M31" s="398"/>
      <c r="N31" s="398"/>
      <c r="O31" s="398"/>
      <c r="P31" s="398"/>
      <c r="Q31" s="398"/>
      <c r="R31" s="398"/>
      <c r="S31" s="398"/>
      <c r="T31" s="398"/>
      <c r="U31" s="398"/>
      <c r="V31" s="398"/>
      <c r="W31" s="398"/>
      <c r="X31" s="398"/>
      <c r="Y31" s="398"/>
    </row>
    <row r="32" spans="1:25" ht="29.25" customHeight="1" x14ac:dyDescent="0.2">
      <c r="B32" s="411" t="s">
        <v>54</v>
      </c>
      <c r="C32" s="412"/>
      <c r="D32" s="168"/>
      <c r="E32" s="169"/>
      <c r="F32" s="169"/>
      <c r="G32" s="169"/>
      <c r="H32" s="170"/>
      <c r="I32" s="170"/>
      <c r="J32" s="170"/>
      <c r="K32" s="171"/>
      <c r="L32" s="170"/>
      <c r="M32" s="331"/>
      <c r="N32" s="331"/>
      <c r="O32" s="332"/>
      <c r="P32" s="331"/>
      <c r="Q32" s="331"/>
    </row>
    <row r="33" spans="1:25" ht="13.5" x14ac:dyDescent="0.25">
      <c r="A33" s="92"/>
      <c r="B33" s="174"/>
      <c r="C33" s="175"/>
      <c r="D33" s="175"/>
      <c r="E33" s="175"/>
      <c r="F33" s="92"/>
      <c r="G33" s="92"/>
      <c r="H33" s="92"/>
      <c r="I33" s="92"/>
      <c r="J33" s="92"/>
      <c r="K33" s="92"/>
      <c r="L33" s="92"/>
      <c r="M33" s="334"/>
      <c r="N33" s="334"/>
      <c r="O33" s="334"/>
      <c r="P33" s="334"/>
      <c r="Q33" s="335"/>
      <c r="R33" s="177"/>
      <c r="S33" s="332"/>
      <c r="T33" s="177"/>
      <c r="U33" s="177"/>
      <c r="V33" s="332"/>
      <c r="W33" s="171"/>
      <c r="X33" s="178"/>
    </row>
    <row r="34" spans="1:25" ht="13.5" x14ac:dyDescent="0.25">
      <c r="A34" s="1" t="s">
        <v>102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334"/>
      <c r="N34" s="334"/>
      <c r="O34" s="334"/>
      <c r="P34" s="334"/>
      <c r="Q34" s="335"/>
      <c r="R34" s="177"/>
      <c r="S34" s="332"/>
      <c r="T34" s="177"/>
      <c r="U34" s="177"/>
      <c r="V34" s="332"/>
      <c r="W34" s="171"/>
      <c r="X34" s="178"/>
    </row>
    <row r="35" spans="1:25" ht="14.25" thickBot="1" x14ac:dyDescent="0.3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334"/>
      <c r="N35" s="334"/>
      <c r="O35" s="334"/>
      <c r="P35" s="334"/>
      <c r="Q35" s="335"/>
      <c r="R35" s="177"/>
      <c r="S35" s="332"/>
      <c r="T35" s="177"/>
      <c r="U35" s="177"/>
      <c r="V35" s="332"/>
      <c r="W35" s="171"/>
      <c r="X35" s="178"/>
    </row>
    <row r="36" spans="1:25" ht="13.5" x14ac:dyDescent="0.25">
      <c r="A36" s="336"/>
      <c r="B36" s="337"/>
      <c r="C36" s="337"/>
      <c r="D36" s="179" t="s">
        <v>30</v>
      </c>
      <c r="E36" s="385"/>
      <c r="F36" s="385"/>
      <c r="G36" s="385"/>
      <c r="H36" s="385"/>
      <c r="I36" s="385"/>
      <c r="J36" s="385"/>
      <c r="K36" s="177"/>
      <c r="L36" s="177"/>
      <c r="M36" s="332"/>
      <c r="N36" s="335"/>
      <c r="O36" s="338"/>
      <c r="P36" s="335"/>
    </row>
    <row r="37" spans="1:25" ht="15.75" customHeight="1" x14ac:dyDescent="0.25">
      <c r="A37" s="181">
        <v>1</v>
      </c>
      <c r="B37" s="182" t="s">
        <v>31</v>
      </c>
      <c r="C37" s="183"/>
      <c r="D37" s="184"/>
      <c r="E37" s="386"/>
      <c r="F37" s="387"/>
      <c r="G37" s="387"/>
      <c r="H37" s="387"/>
      <c r="I37" s="387"/>
      <c r="J37" s="185"/>
      <c r="K37" s="177"/>
      <c r="L37" s="177"/>
      <c r="M37" s="172"/>
      <c r="N37" s="176"/>
      <c r="O37" s="180"/>
      <c r="P37" s="176"/>
      <c r="Q37" s="173"/>
      <c r="S37" s="173"/>
      <c r="V37" s="173"/>
    </row>
    <row r="38" spans="1:25" ht="13.5" customHeight="1" x14ac:dyDescent="0.25">
      <c r="A38" s="181">
        <v>2</v>
      </c>
      <c r="B38" s="182" t="s">
        <v>55</v>
      </c>
      <c r="C38" s="183"/>
      <c r="D38" s="184"/>
      <c r="E38" s="386"/>
      <c r="F38" s="387"/>
      <c r="G38" s="387"/>
      <c r="H38" s="387"/>
      <c r="I38" s="387"/>
      <c r="J38" s="177"/>
      <c r="K38" s="177"/>
      <c r="L38" s="177"/>
      <c r="M38" s="172"/>
      <c r="N38" s="176"/>
      <c r="O38" s="180"/>
      <c r="P38" s="176"/>
      <c r="Q38" s="173"/>
      <c r="S38" s="173"/>
      <c r="V38" s="173"/>
    </row>
    <row r="39" spans="1:25" ht="13.5" x14ac:dyDescent="0.25">
      <c r="A39" s="181">
        <v>4</v>
      </c>
      <c r="B39" s="182" t="s">
        <v>23</v>
      </c>
      <c r="C39" s="183" t="s">
        <v>18</v>
      </c>
      <c r="D39" s="343">
        <v>2.8000000000000001E-2</v>
      </c>
      <c r="E39" s="171"/>
      <c r="F39" s="171"/>
      <c r="G39" s="177"/>
      <c r="H39" s="177"/>
      <c r="I39" s="177"/>
      <c r="J39" s="177"/>
      <c r="K39" s="177"/>
      <c r="L39" s="177"/>
      <c r="M39" s="172"/>
      <c r="N39" s="176"/>
      <c r="O39" s="180"/>
      <c r="P39" s="176"/>
      <c r="Q39" s="173"/>
      <c r="S39" s="173"/>
      <c r="V39" s="173"/>
    </row>
    <row r="40" spans="1:25" ht="13.5" x14ac:dyDescent="0.25">
      <c r="A40" s="181">
        <v>3</v>
      </c>
      <c r="B40" s="182" t="s">
        <v>1</v>
      </c>
      <c r="C40" s="183" t="s">
        <v>18</v>
      </c>
      <c r="D40" s="339">
        <v>5.8212E-2</v>
      </c>
      <c r="E40" s="171"/>
      <c r="F40" s="171"/>
      <c r="G40" s="177"/>
      <c r="H40" s="177"/>
      <c r="I40" s="177"/>
      <c r="J40" s="177"/>
      <c r="K40" s="177"/>
      <c r="L40" s="177"/>
      <c r="M40" s="172"/>
      <c r="N40" s="176"/>
      <c r="O40" s="180"/>
      <c r="P40" s="176"/>
      <c r="Q40" s="173"/>
      <c r="S40" s="173"/>
      <c r="V40" s="173"/>
    </row>
    <row r="41" spans="1:25" ht="13.5" x14ac:dyDescent="0.25">
      <c r="A41" s="181">
        <v>4</v>
      </c>
      <c r="B41" s="182" t="s">
        <v>26</v>
      </c>
      <c r="C41" s="183" t="s">
        <v>18</v>
      </c>
      <c r="D41" s="186">
        <v>1.4999999999999999E-2</v>
      </c>
      <c r="E41" s="171"/>
      <c r="F41" s="171"/>
      <c r="G41" s="177"/>
      <c r="H41" s="177"/>
      <c r="I41" s="177"/>
      <c r="J41" s="177"/>
      <c r="K41" s="177"/>
      <c r="L41" s="177"/>
      <c r="M41" s="172"/>
      <c r="N41" s="176"/>
      <c r="O41" s="180"/>
      <c r="P41" s="176"/>
      <c r="Q41" s="173"/>
      <c r="S41" s="173"/>
      <c r="V41" s="173"/>
    </row>
    <row r="42" spans="1:25" ht="25.5" x14ac:dyDescent="0.25">
      <c r="A42" s="181">
        <v>5</v>
      </c>
      <c r="B42" s="187" t="s">
        <v>58</v>
      </c>
      <c r="C42" s="183" t="s">
        <v>18</v>
      </c>
      <c r="D42" s="186">
        <v>1.4999999999999999E-2</v>
      </c>
      <c r="E42" s="171"/>
      <c r="F42" s="171"/>
      <c r="G42" s="177"/>
      <c r="H42" s="177"/>
      <c r="I42" s="177"/>
      <c r="J42" s="177"/>
      <c r="K42" s="177"/>
      <c r="L42" s="177"/>
      <c r="M42" s="172"/>
      <c r="N42" s="176"/>
      <c r="O42" s="180"/>
      <c r="P42" s="176"/>
      <c r="Q42" s="173"/>
      <c r="S42" s="173"/>
      <c r="V42" s="173"/>
    </row>
    <row r="43" spans="1:25" ht="13.5" x14ac:dyDescent="0.25">
      <c r="A43" s="181">
        <v>6</v>
      </c>
      <c r="B43" s="182" t="s">
        <v>32</v>
      </c>
      <c r="C43" s="183" t="s">
        <v>18</v>
      </c>
      <c r="D43" s="188">
        <f>(K12/(G12+J12))*0.85</f>
        <v>1</v>
      </c>
      <c r="E43" s="386"/>
      <c r="F43" s="387"/>
      <c r="G43" s="387"/>
      <c r="H43" s="387"/>
      <c r="I43" s="387"/>
      <c r="J43" s="177"/>
      <c r="K43" s="177"/>
      <c r="L43" s="177"/>
      <c r="M43" s="172"/>
      <c r="N43" s="176"/>
      <c r="O43" s="180"/>
      <c r="P43" s="176"/>
      <c r="Q43" s="173"/>
      <c r="S43" s="173"/>
      <c r="V43" s="173"/>
    </row>
    <row r="44" spans="1:25" ht="14.25" thickBot="1" x14ac:dyDescent="0.3">
      <c r="A44" s="189">
        <v>7</v>
      </c>
      <c r="B44" s="190" t="s">
        <v>33</v>
      </c>
      <c r="C44" s="191" t="s">
        <v>18</v>
      </c>
      <c r="D44" s="192">
        <f>(L12/(G12+J12))*0.8</f>
        <v>0.46</v>
      </c>
      <c r="E44" s="386"/>
      <c r="F44" s="387"/>
      <c r="G44" s="387"/>
      <c r="H44" s="387"/>
      <c r="I44" s="387"/>
      <c r="J44" s="177"/>
      <c r="K44" s="177"/>
      <c r="L44" s="177"/>
      <c r="M44" s="172"/>
      <c r="N44" s="176"/>
      <c r="O44" s="180"/>
      <c r="P44" s="176"/>
      <c r="Q44" s="173"/>
      <c r="S44" s="173"/>
      <c r="V44" s="173"/>
    </row>
    <row r="45" spans="1:25" ht="13.5" x14ac:dyDescent="0.25">
      <c r="A45" s="193"/>
      <c r="B45" s="1"/>
      <c r="C45" s="193"/>
      <c r="D45" s="92"/>
      <c r="E45" s="92"/>
      <c r="P45" s="334"/>
      <c r="Q45" s="335"/>
      <c r="R45" s="171"/>
      <c r="S45" s="335"/>
      <c r="T45" s="177"/>
      <c r="U45" s="177"/>
      <c r="V45" s="332"/>
      <c r="W45" s="177"/>
      <c r="X45" s="177"/>
      <c r="Y45" s="171"/>
    </row>
  </sheetData>
  <mergeCells count="42">
    <mergeCell ref="A4:A7"/>
    <mergeCell ref="B4:B7"/>
    <mergeCell ref="C4:C7"/>
    <mergeCell ref="D4:D7"/>
    <mergeCell ref="E4:L4"/>
    <mergeCell ref="E5:E7"/>
    <mergeCell ref="B32:C32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X1:Y1"/>
    <mergeCell ref="K29:Y29"/>
    <mergeCell ref="B30:C31"/>
    <mergeCell ref="D30:D31"/>
    <mergeCell ref="E30:G30"/>
    <mergeCell ref="K30:Y31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E36:J36"/>
    <mergeCell ref="E37:I37"/>
    <mergeCell ref="E38:I38"/>
    <mergeCell ref="E43:I43"/>
    <mergeCell ref="E44:I44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38" t="s">
        <v>246</v>
      </c>
      <c r="J1" s="438"/>
    </row>
    <row r="2" spans="1:16" s="5" customFormat="1" x14ac:dyDescent="0.2">
      <c r="A2" s="4" t="s">
        <v>60</v>
      </c>
    </row>
    <row r="3" spans="1:16" x14ac:dyDescent="0.2">
      <c r="A3" s="439" t="s">
        <v>61</v>
      </c>
      <c r="B3" s="439"/>
      <c r="C3" s="439"/>
      <c r="D3" s="439"/>
      <c r="E3" s="439"/>
      <c r="F3" s="439"/>
      <c r="G3" s="439"/>
      <c r="H3" s="439"/>
      <c r="I3" s="439"/>
      <c r="J3" s="439"/>
    </row>
    <row r="4" spans="1:16" ht="15" customHeight="1" x14ac:dyDescent="0.2">
      <c r="A4" s="440" t="s">
        <v>56</v>
      </c>
      <c r="B4" s="440"/>
      <c r="C4" s="440"/>
      <c r="D4" s="440"/>
      <c r="E4" s="440"/>
      <c r="F4" s="440"/>
      <c r="G4" s="440"/>
      <c r="H4" s="440"/>
      <c r="I4" s="440"/>
      <c r="J4" s="440"/>
      <c r="K4" s="7"/>
      <c r="L4" s="7"/>
      <c r="M4" s="7"/>
      <c r="N4" s="8"/>
      <c r="O4" s="8"/>
      <c r="P4" s="8"/>
    </row>
    <row r="5" spans="1:16" ht="15" customHeight="1" thickBot="1" x14ac:dyDescent="0.25">
      <c r="A5" s="440" t="s">
        <v>57</v>
      </c>
      <c r="B5" s="440"/>
      <c r="C5" s="440"/>
      <c r="D5" s="440"/>
      <c r="E5" s="440"/>
      <c r="F5" s="440"/>
      <c r="G5" s="440"/>
      <c r="H5" s="440"/>
      <c r="I5" s="440"/>
      <c r="J5" s="440"/>
      <c r="K5" s="7"/>
      <c r="L5" s="7"/>
      <c r="M5" s="7"/>
    </row>
    <row r="6" spans="1:16" ht="20.25" customHeight="1" x14ac:dyDescent="0.2">
      <c r="A6" s="433" t="s">
        <v>62</v>
      </c>
      <c r="B6" s="433" t="s">
        <v>63</v>
      </c>
      <c r="C6" s="433" t="s">
        <v>64</v>
      </c>
      <c r="D6" s="433" t="s">
        <v>65</v>
      </c>
      <c r="E6" s="433" t="s">
        <v>66</v>
      </c>
      <c r="F6" s="433" t="s">
        <v>67</v>
      </c>
      <c r="G6" s="443" t="s">
        <v>68</v>
      </c>
      <c r="H6" s="433" t="s">
        <v>69</v>
      </c>
      <c r="I6" s="433" t="s">
        <v>70</v>
      </c>
      <c r="J6" s="433" t="s">
        <v>71</v>
      </c>
    </row>
    <row r="7" spans="1:16" ht="68.25" customHeight="1" thickBot="1" x14ac:dyDescent="0.25">
      <c r="A7" s="434"/>
      <c r="B7" s="434"/>
      <c r="C7" s="434"/>
      <c r="D7" s="434"/>
      <c r="E7" s="434"/>
      <c r="F7" s="434"/>
      <c r="G7" s="444"/>
      <c r="H7" s="434"/>
      <c r="I7" s="434"/>
      <c r="J7" s="434"/>
    </row>
    <row r="8" spans="1:16" ht="19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9.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ht="19.5" customHeight="1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ht="19.5" customHeigh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5" t="s">
        <v>72</v>
      </c>
      <c r="B14" s="436"/>
      <c r="C14" s="436"/>
      <c r="D14" s="436"/>
      <c r="E14" s="436"/>
      <c r="F14" s="436"/>
      <c r="G14" s="436"/>
      <c r="H14" s="436"/>
      <c r="I14" s="437"/>
      <c r="J14" s="30">
        <f>SUM(J9:J13)</f>
        <v>0</v>
      </c>
    </row>
    <row r="17" spans="1:8" ht="12.75" customHeight="1" x14ac:dyDescent="0.2">
      <c r="A17" s="31" t="s">
        <v>73</v>
      </c>
      <c r="B17" s="32"/>
      <c r="C17" s="441" t="s">
        <v>74</v>
      </c>
      <c r="D17" s="441"/>
      <c r="E17" s="32"/>
      <c r="F17" s="441" t="s">
        <v>75</v>
      </c>
      <c r="G17" s="441"/>
      <c r="H17" s="441"/>
    </row>
    <row r="18" spans="1:8" x14ac:dyDescent="0.2">
      <c r="A18" s="32"/>
      <c r="B18" s="32"/>
      <c r="C18" s="32"/>
      <c r="D18" s="32"/>
      <c r="E18" s="32"/>
      <c r="F18" s="442" t="s">
        <v>76</v>
      </c>
      <c r="G18" s="442"/>
      <c r="H18" s="442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49" t="s">
        <v>245</v>
      </c>
      <c r="L1" s="449"/>
      <c r="M1" s="449"/>
    </row>
    <row r="2" spans="1:18" s="5" customFormat="1" x14ac:dyDescent="0.2">
      <c r="A2" s="4" t="s">
        <v>60</v>
      </c>
    </row>
    <row r="5" spans="1:18" x14ac:dyDescent="0.2">
      <c r="A5" s="450" t="s">
        <v>78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</row>
    <row r="6" spans="1:18" x14ac:dyDescent="0.2">
      <c r="A6" s="440" t="s">
        <v>56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7"/>
    </row>
    <row r="7" spans="1:18" ht="13.5" thickBot="1" x14ac:dyDescent="0.25">
      <c r="A7" s="440" t="s">
        <v>57</v>
      </c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7"/>
    </row>
    <row r="8" spans="1:18" ht="20.25" customHeight="1" x14ac:dyDescent="0.2">
      <c r="A8" s="451" t="s">
        <v>0</v>
      </c>
      <c r="B8" s="453" t="s">
        <v>79</v>
      </c>
      <c r="C8" s="455" t="s">
        <v>80</v>
      </c>
      <c r="D8" s="455" t="s">
        <v>81</v>
      </c>
      <c r="E8" s="453" t="s">
        <v>70</v>
      </c>
      <c r="F8" s="453" t="s">
        <v>2</v>
      </c>
      <c r="G8" s="453" t="s">
        <v>82</v>
      </c>
      <c r="H8" s="453" t="s">
        <v>83</v>
      </c>
      <c r="I8" s="453"/>
      <c r="J8" s="453"/>
      <c r="K8" s="453" t="s">
        <v>84</v>
      </c>
      <c r="L8" s="453"/>
      <c r="M8" s="445" t="s">
        <v>85</v>
      </c>
    </row>
    <row r="9" spans="1:18" s="40" customFormat="1" ht="42" customHeight="1" x14ac:dyDescent="0.25">
      <c r="A9" s="452"/>
      <c r="B9" s="454"/>
      <c r="C9" s="456"/>
      <c r="D9" s="456"/>
      <c r="E9" s="454"/>
      <c r="F9" s="454"/>
      <c r="G9" s="454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46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7"/>
      <c r="K21" s="448"/>
      <c r="M21" s="86"/>
    </row>
    <row r="22" spans="1:18" s="32" customFormat="1" x14ac:dyDescent="0.2">
      <c r="B22" s="31" t="s">
        <v>73</v>
      </c>
      <c r="D22" s="441" t="s">
        <v>74</v>
      </c>
      <c r="E22" s="441"/>
      <c r="G22" s="441" t="s">
        <v>75</v>
      </c>
      <c r="H22" s="441"/>
      <c r="I22" s="441"/>
    </row>
    <row r="23" spans="1:18" s="32" customFormat="1" x14ac:dyDescent="0.2">
      <c r="G23" s="442" t="s">
        <v>76</v>
      </c>
      <c r="H23" s="442"/>
      <c r="I23" s="442"/>
    </row>
    <row r="24" spans="1:18" s="32" customFormat="1" x14ac:dyDescent="0.2"/>
    <row r="25" spans="1:18" x14ac:dyDescent="0.2">
      <c r="J25" s="447"/>
      <c r="K25" s="448"/>
      <c r="M25" s="86"/>
    </row>
    <row r="26" spans="1:18" x14ac:dyDescent="0.2">
      <c r="K26" s="87"/>
      <c r="M26" s="86"/>
    </row>
    <row r="27" spans="1:18" x14ac:dyDescent="0.2">
      <c r="K27" s="457"/>
    </row>
    <row r="28" spans="1:18" x14ac:dyDescent="0.2">
      <c r="K28" s="458"/>
    </row>
    <row r="29" spans="1:18" x14ac:dyDescent="0.2">
      <c r="K29" s="458"/>
    </row>
    <row r="30" spans="1:18" x14ac:dyDescent="0.2">
      <c r="K30" s="458"/>
    </row>
    <row r="31" spans="1:18" x14ac:dyDescent="0.2">
      <c r="K31" s="458"/>
    </row>
    <row r="32" spans="1:18" x14ac:dyDescent="0.2">
      <c r="K32" s="458"/>
    </row>
    <row r="33" spans="11:11" x14ac:dyDescent="0.2">
      <c r="K33" s="458"/>
    </row>
    <row r="34" spans="11:11" x14ac:dyDescent="0.2">
      <c r="K34" s="458"/>
    </row>
    <row r="35" spans="11:11" x14ac:dyDescent="0.2">
      <c r="K35" s="45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view="pageBreakPreview" topLeftCell="C67" zoomScale="145" zoomScaleNormal="100" zoomScaleSheetLayoutView="145" workbookViewId="0">
      <selection activeCell="H1" sqref="H1:J1"/>
    </sheetView>
  </sheetViews>
  <sheetFormatPr defaultRowHeight="12.75" x14ac:dyDescent="0.2"/>
  <cols>
    <col min="1" max="2" width="9.140625" style="197"/>
    <col min="3" max="3" width="49.5703125" style="197" customWidth="1"/>
    <col min="4" max="16384" width="9.140625" style="197"/>
  </cols>
  <sheetData>
    <row r="1" spans="1:10" x14ac:dyDescent="0.2">
      <c r="E1" s="35"/>
      <c r="F1" s="35"/>
      <c r="G1" s="35"/>
      <c r="H1" s="463" t="s">
        <v>244</v>
      </c>
      <c r="I1" s="463"/>
      <c r="J1" s="463"/>
    </row>
    <row r="2" spans="1:10" x14ac:dyDescent="0.2">
      <c r="E2" s="35"/>
      <c r="F2" s="35"/>
      <c r="G2" s="463"/>
      <c r="H2" s="463"/>
      <c r="I2" s="463"/>
      <c r="J2" s="463"/>
    </row>
    <row r="3" spans="1:10" x14ac:dyDescent="0.2">
      <c r="A3" s="464" t="s">
        <v>103</v>
      </c>
      <c r="B3" s="464"/>
      <c r="C3" s="2"/>
      <c r="D3" s="2"/>
      <c r="E3" s="2"/>
      <c r="F3" s="2"/>
      <c r="G3" s="3"/>
      <c r="H3" s="3"/>
      <c r="I3" s="345"/>
      <c r="J3" s="345"/>
    </row>
    <row r="4" spans="1:10" x14ac:dyDescent="0.2">
      <c r="A4" s="465" t="s">
        <v>60</v>
      </c>
      <c r="B4" s="465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66" t="s">
        <v>56</v>
      </c>
      <c r="B5" s="466"/>
      <c r="C5" s="346" t="str">
        <f>[7]Ф.8!B9</f>
        <v>Ватинское месторждение</v>
      </c>
      <c r="D5" s="347"/>
      <c r="E5" s="347"/>
      <c r="F5" s="347"/>
      <c r="G5" s="347"/>
      <c r="H5" s="198"/>
      <c r="I5" s="198"/>
      <c r="J5" s="198"/>
    </row>
    <row r="6" spans="1:10" ht="19.5" x14ac:dyDescent="0.35">
      <c r="A6" s="466" t="s">
        <v>57</v>
      </c>
      <c r="B6" s="466"/>
      <c r="C6" s="348" t="str">
        <f>[7]Ф.8!B11</f>
        <v>В/напорные водоводы т. Вр.-к.скв.151,т.в к.скв.152 Инвентарный №130000017693</v>
      </c>
      <c r="D6" s="347"/>
      <c r="E6" s="347"/>
      <c r="F6" s="347"/>
      <c r="G6" s="347"/>
      <c r="H6" s="198"/>
      <c r="I6" s="198"/>
      <c r="J6" s="198"/>
    </row>
    <row r="8" spans="1:10" x14ac:dyDescent="0.2">
      <c r="B8" s="467" t="s">
        <v>104</v>
      </c>
      <c r="C8" s="467"/>
      <c r="D8" s="467"/>
      <c r="E8" s="467"/>
      <c r="F8" s="467"/>
      <c r="G8" s="467"/>
      <c r="H8" s="467"/>
      <c r="I8" s="467"/>
      <c r="J8" s="467"/>
    </row>
    <row r="9" spans="1:10" x14ac:dyDescent="0.2">
      <c r="B9" s="468" t="s">
        <v>105</v>
      </c>
      <c r="C9" s="468"/>
      <c r="D9" s="468"/>
      <c r="E9" s="468"/>
      <c r="F9" s="468"/>
      <c r="G9" s="468"/>
      <c r="H9" s="468"/>
      <c r="I9" s="468"/>
      <c r="J9" s="468"/>
    </row>
    <row r="10" spans="1:10" ht="13.5" thickBot="1" x14ac:dyDescent="0.25">
      <c r="B10" s="344"/>
      <c r="C10" s="344"/>
      <c r="D10" s="344"/>
      <c r="E10" s="344"/>
      <c r="F10" s="344"/>
      <c r="G10" s="344"/>
      <c r="H10" s="344"/>
      <c r="I10" s="344"/>
      <c r="J10" s="344"/>
    </row>
    <row r="11" spans="1:10" ht="13.5" thickBot="1" x14ac:dyDescent="0.25">
      <c r="A11" s="469" t="s">
        <v>0</v>
      </c>
      <c r="B11" s="469" t="s">
        <v>116</v>
      </c>
      <c r="C11" s="469" t="s">
        <v>106</v>
      </c>
      <c r="D11" s="469" t="s">
        <v>107</v>
      </c>
      <c r="E11" s="473" t="s">
        <v>108</v>
      </c>
      <c r="F11" s="474"/>
      <c r="G11" s="474"/>
      <c r="H11" s="474"/>
      <c r="I11" s="474"/>
      <c r="J11" s="475"/>
    </row>
    <row r="12" spans="1:10" ht="13.5" thickBot="1" x14ac:dyDescent="0.25">
      <c r="A12" s="470"/>
      <c r="B12" s="470"/>
      <c r="C12" s="470"/>
      <c r="D12" s="470"/>
      <c r="E12" s="476" t="s">
        <v>109</v>
      </c>
      <c r="F12" s="477"/>
      <c r="G12" s="478"/>
      <c r="H12" s="479" t="s">
        <v>110</v>
      </c>
      <c r="I12" s="480"/>
      <c r="J12" s="481"/>
    </row>
    <row r="13" spans="1:10" ht="39" thickBot="1" x14ac:dyDescent="0.25">
      <c r="A13" s="471"/>
      <c r="B13" s="471"/>
      <c r="C13" s="471"/>
      <c r="D13" s="472"/>
      <c r="E13" s="349" t="s">
        <v>111</v>
      </c>
      <c r="F13" s="349" t="s">
        <v>112</v>
      </c>
      <c r="G13" s="349" t="s">
        <v>69</v>
      </c>
      <c r="H13" s="349" t="s">
        <v>111</v>
      </c>
      <c r="I13" s="349" t="s">
        <v>113</v>
      </c>
      <c r="J13" s="349" t="s">
        <v>69</v>
      </c>
    </row>
    <row r="14" spans="1:10" ht="13.5" thickBot="1" x14ac:dyDescent="0.25">
      <c r="A14" s="350">
        <v>1</v>
      </c>
      <c r="B14" s="350">
        <v>2</v>
      </c>
      <c r="C14" s="350">
        <v>3</v>
      </c>
      <c r="D14" s="351">
        <v>4</v>
      </c>
      <c r="E14" s="352">
        <v>5</v>
      </c>
      <c r="F14" s="352">
        <v>6</v>
      </c>
      <c r="G14" s="352">
        <v>7</v>
      </c>
      <c r="H14" s="352">
        <v>8</v>
      </c>
      <c r="I14" s="352">
        <v>9</v>
      </c>
      <c r="J14" s="352">
        <v>10</v>
      </c>
    </row>
    <row r="15" spans="1:10" x14ac:dyDescent="0.2">
      <c r="A15" s="353">
        <v>1</v>
      </c>
      <c r="B15" s="354" t="s">
        <v>117</v>
      </c>
      <c r="C15" s="355" t="s">
        <v>118</v>
      </c>
      <c r="D15" s="356" t="s">
        <v>119</v>
      </c>
      <c r="E15" s="357"/>
      <c r="F15" s="358"/>
      <c r="G15" s="359"/>
      <c r="H15" s="360">
        <v>2.5000000000000001E-2</v>
      </c>
      <c r="I15" s="361">
        <v>16188.69</v>
      </c>
      <c r="J15" s="362">
        <f>I15*H15</f>
        <v>405</v>
      </c>
    </row>
    <row r="16" spans="1:10" ht="25.5" x14ac:dyDescent="0.2">
      <c r="A16" s="363">
        <v>2</v>
      </c>
      <c r="B16" s="364" t="s">
        <v>120</v>
      </c>
      <c r="C16" s="365" t="s">
        <v>121</v>
      </c>
      <c r="D16" s="366" t="s">
        <v>119</v>
      </c>
      <c r="E16" s="367"/>
      <c r="F16" s="368"/>
      <c r="G16" s="369"/>
      <c r="H16" s="370">
        <v>1E-3</v>
      </c>
      <c r="I16" s="371">
        <v>74018.14</v>
      </c>
      <c r="J16" s="372">
        <f>H16*I16</f>
        <v>74</v>
      </c>
    </row>
    <row r="17" spans="1:10" ht="25.5" x14ac:dyDescent="0.2">
      <c r="A17" s="363">
        <v>3</v>
      </c>
      <c r="B17" s="364" t="s">
        <v>122</v>
      </c>
      <c r="C17" s="365" t="s">
        <v>123</v>
      </c>
      <c r="D17" s="366" t="s">
        <v>119</v>
      </c>
      <c r="E17" s="367"/>
      <c r="F17" s="368"/>
      <c r="G17" s="369"/>
      <c r="H17" s="370">
        <v>4.0000000000000002E-4</v>
      </c>
      <c r="I17" s="371">
        <v>104767</v>
      </c>
      <c r="J17" s="372">
        <f t="shared" ref="J17:J70" si="0">H17*I17</f>
        <v>42</v>
      </c>
    </row>
    <row r="18" spans="1:10" x14ac:dyDescent="0.2">
      <c r="A18" s="363">
        <v>4</v>
      </c>
      <c r="B18" s="364" t="s">
        <v>124</v>
      </c>
      <c r="C18" s="365" t="s">
        <v>125</v>
      </c>
      <c r="D18" s="366" t="s">
        <v>119</v>
      </c>
      <c r="E18" s="367"/>
      <c r="F18" s="368"/>
      <c r="G18" s="369"/>
      <c r="H18" s="370">
        <v>9.7999999999999997E-3</v>
      </c>
      <c r="I18" s="371">
        <v>82524.95</v>
      </c>
      <c r="J18" s="372">
        <f t="shared" si="0"/>
        <v>809</v>
      </c>
    </row>
    <row r="19" spans="1:10" x14ac:dyDescent="0.2">
      <c r="A19" s="363">
        <v>5</v>
      </c>
      <c r="B19" s="364" t="s">
        <v>126</v>
      </c>
      <c r="C19" s="365" t="s">
        <v>127</v>
      </c>
      <c r="D19" s="366" t="s">
        <v>128</v>
      </c>
      <c r="E19" s="367"/>
      <c r="F19" s="368"/>
      <c r="G19" s="369"/>
      <c r="H19" s="370">
        <v>4.0309999999999997</v>
      </c>
      <c r="I19" s="371">
        <v>47.09</v>
      </c>
      <c r="J19" s="372">
        <f t="shared" si="0"/>
        <v>190</v>
      </c>
    </row>
    <row r="20" spans="1:10" ht="25.5" x14ac:dyDescent="0.2">
      <c r="A20" s="363">
        <v>6</v>
      </c>
      <c r="B20" s="364" t="s">
        <v>129</v>
      </c>
      <c r="C20" s="365" t="s">
        <v>130</v>
      </c>
      <c r="D20" s="366" t="s">
        <v>119</v>
      </c>
      <c r="E20" s="367"/>
      <c r="F20" s="368"/>
      <c r="G20" s="369"/>
      <c r="H20" s="370">
        <v>1E-4</v>
      </c>
      <c r="I20" s="371">
        <v>77269.98</v>
      </c>
      <c r="J20" s="372">
        <f t="shared" si="0"/>
        <v>8</v>
      </c>
    </row>
    <row r="21" spans="1:10" x14ac:dyDescent="0.2">
      <c r="A21" s="363">
        <v>7</v>
      </c>
      <c r="B21" s="364" t="s">
        <v>131</v>
      </c>
      <c r="C21" s="365" t="s">
        <v>132</v>
      </c>
      <c r="D21" s="366" t="s">
        <v>119</v>
      </c>
      <c r="E21" s="367"/>
      <c r="F21" s="368"/>
      <c r="G21" s="369"/>
      <c r="H21" s="370">
        <v>0.27679999999999999</v>
      </c>
      <c r="I21" s="371">
        <v>34453.160000000003</v>
      </c>
      <c r="J21" s="372">
        <f t="shared" si="0"/>
        <v>9537</v>
      </c>
    </row>
    <row r="22" spans="1:10" ht="25.5" x14ac:dyDescent="0.2">
      <c r="A22" s="363">
        <v>8</v>
      </c>
      <c r="B22" s="364" t="s">
        <v>133</v>
      </c>
      <c r="C22" s="365" t="s">
        <v>134</v>
      </c>
      <c r="D22" s="366" t="s">
        <v>119</v>
      </c>
      <c r="E22" s="367"/>
      <c r="F22" s="368"/>
      <c r="G22" s="369"/>
      <c r="H22" s="370">
        <v>0.1168</v>
      </c>
      <c r="I22" s="371">
        <v>25993.4</v>
      </c>
      <c r="J22" s="372">
        <f t="shared" si="0"/>
        <v>3036</v>
      </c>
    </row>
    <row r="23" spans="1:10" x14ac:dyDescent="0.2">
      <c r="A23" s="363">
        <v>9</v>
      </c>
      <c r="B23" s="364" t="s">
        <v>135</v>
      </c>
      <c r="C23" s="365" t="s">
        <v>136</v>
      </c>
      <c r="D23" s="366" t="s">
        <v>119</v>
      </c>
      <c r="E23" s="367"/>
      <c r="F23" s="368"/>
      <c r="G23" s="369"/>
      <c r="H23" s="370">
        <v>1E-4</v>
      </c>
      <c r="I23" s="371">
        <v>51534.55</v>
      </c>
      <c r="J23" s="372">
        <f t="shared" si="0"/>
        <v>5</v>
      </c>
    </row>
    <row r="24" spans="1:10" x14ac:dyDescent="0.2">
      <c r="A24" s="363">
        <v>10</v>
      </c>
      <c r="B24" s="364" t="s">
        <v>137</v>
      </c>
      <c r="C24" s="365" t="s">
        <v>138</v>
      </c>
      <c r="D24" s="366" t="s">
        <v>119</v>
      </c>
      <c r="E24" s="367"/>
      <c r="F24" s="368"/>
      <c r="G24" s="369"/>
      <c r="H24" s="370">
        <v>1.4E-3</v>
      </c>
      <c r="I24" s="371">
        <v>47881.35</v>
      </c>
      <c r="J24" s="372">
        <f t="shared" si="0"/>
        <v>67</v>
      </c>
    </row>
    <row r="25" spans="1:10" x14ac:dyDescent="0.2">
      <c r="A25" s="363">
        <v>11</v>
      </c>
      <c r="B25" s="364" t="s">
        <v>139</v>
      </c>
      <c r="C25" s="365" t="s">
        <v>140</v>
      </c>
      <c r="D25" s="366" t="s">
        <v>119</v>
      </c>
      <c r="E25" s="367"/>
      <c r="F25" s="368"/>
      <c r="G25" s="369"/>
      <c r="H25" s="370">
        <v>4.7999999999999996E-3</v>
      </c>
      <c r="I25" s="371">
        <v>130000</v>
      </c>
      <c r="J25" s="372">
        <f t="shared" si="0"/>
        <v>624</v>
      </c>
    </row>
    <row r="26" spans="1:10" x14ac:dyDescent="0.2">
      <c r="A26" s="363">
        <v>12</v>
      </c>
      <c r="B26" s="364" t="s">
        <v>141</v>
      </c>
      <c r="C26" s="365" t="s">
        <v>142</v>
      </c>
      <c r="D26" s="366" t="s">
        <v>119</v>
      </c>
      <c r="E26" s="367"/>
      <c r="F26" s="368"/>
      <c r="G26" s="369"/>
      <c r="H26" s="370">
        <v>2.8999999999999998E-3</v>
      </c>
      <c r="I26" s="371">
        <v>130000</v>
      </c>
      <c r="J26" s="372">
        <f t="shared" si="0"/>
        <v>377</v>
      </c>
    </row>
    <row r="27" spans="1:10" x14ac:dyDescent="0.2">
      <c r="A27" s="363">
        <v>13</v>
      </c>
      <c r="B27" s="364" t="s">
        <v>143</v>
      </c>
      <c r="C27" s="365" t="s">
        <v>144</v>
      </c>
      <c r="D27" s="366" t="s">
        <v>145</v>
      </c>
      <c r="E27" s="367"/>
      <c r="F27" s="368"/>
      <c r="G27" s="369"/>
      <c r="H27" s="370">
        <v>0.12</v>
      </c>
      <c r="I27" s="371">
        <v>155.6</v>
      </c>
      <c r="J27" s="372">
        <f t="shared" si="0"/>
        <v>19</v>
      </c>
    </row>
    <row r="28" spans="1:10" x14ac:dyDescent="0.2">
      <c r="A28" s="363">
        <v>14</v>
      </c>
      <c r="B28" s="364" t="s">
        <v>146</v>
      </c>
      <c r="C28" s="365" t="s">
        <v>147</v>
      </c>
      <c r="D28" s="366" t="s">
        <v>148</v>
      </c>
      <c r="E28" s="367"/>
      <c r="F28" s="368"/>
      <c r="G28" s="369"/>
      <c r="H28" s="370">
        <v>0.2</v>
      </c>
      <c r="I28" s="371">
        <v>10.93</v>
      </c>
      <c r="J28" s="372">
        <f t="shared" si="0"/>
        <v>2</v>
      </c>
    </row>
    <row r="29" spans="1:10" x14ac:dyDescent="0.2">
      <c r="A29" s="363">
        <v>15</v>
      </c>
      <c r="B29" s="364" t="s">
        <v>149</v>
      </c>
      <c r="C29" s="365" t="s">
        <v>150</v>
      </c>
      <c r="D29" s="366" t="s">
        <v>151</v>
      </c>
      <c r="E29" s="367"/>
      <c r="F29" s="368"/>
      <c r="G29" s="369"/>
      <c r="H29" s="370">
        <v>2.4E-2</v>
      </c>
      <c r="I29" s="371">
        <v>555.61</v>
      </c>
      <c r="J29" s="372">
        <f t="shared" si="0"/>
        <v>13</v>
      </c>
    </row>
    <row r="30" spans="1:10" ht="25.5" x14ac:dyDescent="0.2">
      <c r="A30" s="363">
        <v>16</v>
      </c>
      <c r="B30" s="364" t="s">
        <v>152</v>
      </c>
      <c r="C30" s="365" t="s">
        <v>153</v>
      </c>
      <c r="D30" s="366" t="s">
        <v>119</v>
      </c>
      <c r="E30" s="370">
        <v>1.0999999999999999E-2</v>
      </c>
      <c r="F30" s="371">
        <v>132000</v>
      </c>
      <c r="G30" s="372">
        <f>E30*F30</f>
        <v>1452</v>
      </c>
      <c r="H30" s="367"/>
      <c r="I30" s="368"/>
      <c r="J30" s="369"/>
    </row>
    <row r="31" spans="1:10" x14ac:dyDescent="0.2">
      <c r="A31" s="363">
        <v>17</v>
      </c>
      <c r="B31" s="364" t="s">
        <v>154</v>
      </c>
      <c r="C31" s="365" t="s">
        <v>155</v>
      </c>
      <c r="D31" s="366" t="s">
        <v>148</v>
      </c>
      <c r="E31" s="367"/>
      <c r="F31" s="368"/>
      <c r="G31" s="369"/>
      <c r="H31" s="370">
        <v>0.6</v>
      </c>
      <c r="I31" s="371">
        <v>29.69</v>
      </c>
      <c r="J31" s="372">
        <f t="shared" si="0"/>
        <v>18</v>
      </c>
    </row>
    <row r="32" spans="1:10" x14ac:dyDescent="0.2">
      <c r="A32" s="363">
        <v>18</v>
      </c>
      <c r="B32" s="364" t="s">
        <v>156</v>
      </c>
      <c r="C32" s="365" t="s">
        <v>157</v>
      </c>
      <c r="D32" s="366" t="s">
        <v>145</v>
      </c>
      <c r="E32" s="370">
        <v>210.6</v>
      </c>
      <c r="F32" s="371">
        <v>125</v>
      </c>
      <c r="G32" s="372">
        <f>E32*F32</f>
        <v>26325</v>
      </c>
      <c r="H32" s="367"/>
      <c r="I32" s="368"/>
      <c r="J32" s="369"/>
    </row>
    <row r="33" spans="1:10" x14ac:dyDescent="0.2">
      <c r="A33" s="363">
        <v>19</v>
      </c>
      <c r="B33" s="364" t="s">
        <v>158</v>
      </c>
      <c r="C33" s="365" t="s">
        <v>159</v>
      </c>
      <c r="D33" s="366" t="s">
        <v>160</v>
      </c>
      <c r="E33" s="367"/>
      <c r="F33" s="368"/>
      <c r="G33" s="369"/>
      <c r="H33" s="370">
        <v>0.47499999999999998</v>
      </c>
      <c r="I33" s="371">
        <v>101.01</v>
      </c>
      <c r="J33" s="372">
        <f t="shared" si="0"/>
        <v>48</v>
      </c>
    </row>
    <row r="34" spans="1:10" x14ac:dyDescent="0.2">
      <c r="A34" s="363">
        <v>20</v>
      </c>
      <c r="B34" s="364" t="s">
        <v>161</v>
      </c>
      <c r="C34" s="365" t="s">
        <v>162</v>
      </c>
      <c r="D34" s="366" t="s">
        <v>160</v>
      </c>
      <c r="E34" s="367"/>
      <c r="F34" s="368"/>
      <c r="G34" s="369"/>
      <c r="H34" s="370">
        <v>1.77</v>
      </c>
      <c r="I34" s="371">
        <v>228</v>
      </c>
      <c r="J34" s="372">
        <f t="shared" si="0"/>
        <v>404</v>
      </c>
    </row>
    <row r="35" spans="1:10" ht="25.5" x14ac:dyDescent="0.2">
      <c r="A35" s="363">
        <v>21</v>
      </c>
      <c r="B35" s="364" t="s">
        <v>163</v>
      </c>
      <c r="C35" s="365" t="s">
        <v>164</v>
      </c>
      <c r="D35" s="366" t="s">
        <v>119</v>
      </c>
      <c r="E35" s="367"/>
      <c r="F35" s="368"/>
      <c r="G35" s="369"/>
      <c r="H35" s="370">
        <v>1.4E-3</v>
      </c>
      <c r="I35" s="371">
        <v>130000</v>
      </c>
      <c r="J35" s="372">
        <f t="shared" si="0"/>
        <v>182</v>
      </c>
    </row>
    <row r="36" spans="1:10" ht="25.5" x14ac:dyDescent="0.2">
      <c r="A36" s="363">
        <v>22</v>
      </c>
      <c r="B36" s="364" t="s">
        <v>165</v>
      </c>
      <c r="C36" s="365" t="s">
        <v>166</v>
      </c>
      <c r="D36" s="366" t="s">
        <v>119</v>
      </c>
      <c r="E36" s="367"/>
      <c r="F36" s="368"/>
      <c r="G36" s="369"/>
      <c r="H36" s="370">
        <v>9.5999999999999992E-3</v>
      </c>
      <c r="I36" s="371">
        <v>130000</v>
      </c>
      <c r="J36" s="372">
        <f t="shared" si="0"/>
        <v>1248</v>
      </c>
    </row>
    <row r="37" spans="1:10" ht="25.5" x14ac:dyDescent="0.2">
      <c r="A37" s="363">
        <v>23</v>
      </c>
      <c r="B37" s="364" t="s">
        <v>167</v>
      </c>
      <c r="C37" s="365" t="s">
        <v>168</v>
      </c>
      <c r="D37" s="366" t="s">
        <v>119</v>
      </c>
      <c r="E37" s="367"/>
      <c r="F37" s="368"/>
      <c r="G37" s="369"/>
      <c r="H37" s="370">
        <v>1E-4</v>
      </c>
      <c r="I37" s="371">
        <v>130000</v>
      </c>
      <c r="J37" s="372">
        <f t="shared" si="0"/>
        <v>13</v>
      </c>
    </row>
    <row r="38" spans="1:10" x14ac:dyDescent="0.2">
      <c r="A38" s="363">
        <v>24</v>
      </c>
      <c r="B38" s="364" t="s">
        <v>169</v>
      </c>
      <c r="C38" s="365" t="s">
        <v>170</v>
      </c>
      <c r="D38" s="366" t="s">
        <v>160</v>
      </c>
      <c r="E38" s="367"/>
      <c r="F38" s="368"/>
      <c r="G38" s="369"/>
      <c r="H38" s="370">
        <v>0.4</v>
      </c>
      <c r="I38" s="371">
        <v>2761.2</v>
      </c>
      <c r="J38" s="372">
        <f t="shared" si="0"/>
        <v>1104</v>
      </c>
    </row>
    <row r="39" spans="1:10" x14ac:dyDescent="0.2">
      <c r="A39" s="363">
        <v>25</v>
      </c>
      <c r="B39" s="364" t="s">
        <v>171</v>
      </c>
      <c r="C39" s="365" t="s">
        <v>172</v>
      </c>
      <c r="D39" s="366" t="s">
        <v>173</v>
      </c>
      <c r="E39" s="367"/>
      <c r="F39" s="368"/>
      <c r="G39" s="369"/>
      <c r="H39" s="370">
        <v>8.8000000000000007</v>
      </c>
      <c r="I39" s="371">
        <v>57.3</v>
      </c>
      <c r="J39" s="372">
        <f t="shared" si="0"/>
        <v>504</v>
      </c>
    </row>
    <row r="40" spans="1:10" x14ac:dyDescent="0.2">
      <c r="A40" s="363">
        <v>26</v>
      </c>
      <c r="B40" s="364" t="s">
        <v>174</v>
      </c>
      <c r="C40" s="365" t="s">
        <v>175</v>
      </c>
      <c r="D40" s="366" t="s">
        <v>176</v>
      </c>
      <c r="E40" s="367"/>
      <c r="F40" s="368"/>
      <c r="G40" s="369"/>
      <c r="H40" s="370">
        <v>0.62</v>
      </c>
      <c r="I40" s="371">
        <v>69.39</v>
      </c>
      <c r="J40" s="372">
        <f t="shared" si="0"/>
        <v>43</v>
      </c>
    </row>
    <row r="41" spans="1:10" x14ac:dyDescent="0.2">
      <c r="A41" s="363">
        <v>27</v>
      </c>
      <c r="B41" s="364" t="s">
        <v>177</v>
      </c>
      <c r="C41" s="365" t="s">
        <v>178</v>
      </c>
      <c r="D41" s="366" t="s">
        <v>176</v>
      </c>
      <c r="E41" s="367"/>
      <c r="F41" s="368"/>
      <c r="G41" s="369"/>
      <c r="H41" s="370">
        <v>0.8</v>
      </c>
      <c r="I41" s="371">
        <v>44.08</v>
      </c>
      <c r="J41" s="372">
        <f t="shared" si="0"/>
        <v>35</v>
      </c>
    </row>
    <row r="42" spans="1:10" x14ac:dyDescent="0.2">
      <c r="A42" s="363">
        <v>28</v>
      </c>
      <c r="B42" s="364" t="s">
        <v>179</v>
      </c>
      <c r="C42" s="365" t="s">
        <v>180</v>
      </c>
      <c r="D42" s="366" t="s">
        <v>148</v>
      </c>
      <c r="E42" s="367"/>
      <c r="F42" s="368"/>
      <c r="G42" s="369"/>
      <c r="H42" s="370">
        <v>0.6</v>
      </c>
      <c r="I42" s="371">
        <v>198.35</v>
      </c>
      <c r="J42" s="372">
        <f t="shared" si="0"/>
        <v>119</v>
      </c>
    </row>
    <row r="43" spans="1:10" ht="25.5" x14ac:dyDescent="0.2">
      <c r="A43" s="363">
        <v>29</v>
      </c>
      <c r="B43" s="364" t="s">
        <v>181</v>
      </c>
      <c r="C43" s="365" t="s">
        <v>182</v>
      </c>
      <c r="D43" s="366" t="s">
        <v>128</v>
      </c>
      <c r="E43" s="367"/>
      <c r="F43" s="368"/>
      <c r="G43" s="369"/>
      <c r="H43" s="370">
        <v>14.05</v>
      </c>
      <c r="I43" s="371">
        <v>2365.3000000000002</v>
      </c>
      <c r="J43" s="372">
        <f t="shared" si="0"/>
        <v>33232</v>
      </c>
    </row>
    <row r="44" spans="1:10" ht="38.25" x14ac:dyDescent="0.2">
      <c r="A44" s="363">
        <v>30</v>
      </c>
      <c r="B44" s="364" t="s">
        <v>183</v>
      </c>
      <c r="C44" s="365" t="s">
        <v>184</v>
      </c>
      <c r="D44" s="366" t="s">
        <v>128</v>
      </c>
      <c r="E44" s="367"/>
      <c r="F44" s="368"/>
      <c r="G44" s="369"/>
      <c r="H44" s="370">
        <v>0.65600000000000003</v>
      </c>
      <c r="I44" s="371">
        <v>5877.11</v>
      </c>
      <c r="J44" s="372">
        <f t="shared" si="0"/>
        <v>3855</v>
      </c>
    </row>
    <row r="45" spans="1:10" ht="25.5" x14ac:dyDescent="0.2">
      <c r="A45" s="363">
        <v>31</v>
      </c>
      <c r="B45" s="364" t="s">
        <v>185</v>
      </c>
      <c r="C45" s="365" t="s">
        <v>186</v>
      </c>
      <c r="D45" s="366" t="s">
        <v>128</v>
      </c>
      <c r="E45" s="367"/>
      <c r="F45" s="368"/>
      <c r="G45" s="369"/>
      <c r="H45" s="370">
        <v>5.0000000000000001E-4</v>
      </c>
      <c r="I45" s="371">
        <v>5030.41</v>
      </c>
      <c r="J45" s="372">
        <f t="shared" si="0"/>
        <v>3</v>
      </c>
    </row>
    <row r="46" spans="1:10" ht="38.25" x14ac:dyDescent="0.2">
      <c r="A46" s="363">
        <v>32</v>
      </c>
      <c r="B46" s="364" t="s">
        <v>187</v>
      </c>
      <c r="C46" s="365" t="s">
        <v>188</v>
      </c>
      <c r="D46" s="366" t="s">
        <v>173</v>
      </c>
      <c r="E46" s="370">
        <v>16.16</v>
      </c>
      <c r="F46" s="371">
        <v>430</v>
      </c>
      <c r="G46" s="372">
        <f>E46*F46</f>
        <v>6949</v>
      </c>
      <c r="H46" s="367"/>
      <c r="I46" s="368"/>
      <c r="J46" s="369"/>
    </row>
    <row r="47" spans="1:10" ht="38.25" x14ac:dyDescent="0.2">
      <c r="A47" s="363">
        <v>33</v>
      </c>
      <c r="B47" s="364" t="s">
        <v>189</v>
      </c>
      <c r="C47" s="365" t="s">
        <v>190</v>
      </c>
      <c r="D47" s="366" t="s">
        <v>173</v>
      </c>
      <c r="E47" s="370">
        <v>5.05</v>
      </c>
      <c r="F47" s="371">
        <v>430</v>
      </c>
      <c r="G47" s="372">
        <f>E47*F47</f>
        <v>2172</v>
      </c>
      <c r="H47" s="367"/>
      <c r="I47" s="368"/>
      <c r="J47" s="369"/>
    </row>
    <row r="48" spans="1:10" ht="38.25" x14ac:dyDescent="0.2">
      <c r="A48" s="363">
        <v>34</v>
      </c>
      <c r="B48" s="364" t="s">
        <v>191</v>
      </c>
      <c r="C48" s="365" t="s">
        <v>192</v>
      </c>
      <c r="D48" s="366" t="s">
        <v>173</v>
      </c>
      <c r="E48" s="370">
        <v>0.05</v>
      </c>
      <c r="F48" s="371">
        <v>670</v>
      </c>
      <c r="G48" s="372">
        <f>E48*F48</f>
        <v>34</v>
      </c>
      <c r="H48" s="367"/>
      <c r="I48" s="368"/>
      <c r="J48" s="369"/>
    </row>
    <row r="49" spans="1:10" ht="25.5" x14ac:dyDescent="0.2">
      <c r="A49" s="363">
        <v>35</v>
      </c>
      <c r="B49" s="364" t="s">
        <v>193</v>
      </c>
      <c r="C49" s="365" t="s">
        <v>194</v>
      </c>
      <c r="D49" s="366" t="s">
        <v>119</v>
      </c>
      <c r="E49" s="367"/>
      <c r="F49" s="368"/>
      <c r="G49" s="369"/>
      <c r="H49" s="370">
        <v>3.2500000000000001E-2</v>
      </c>
      <c r="I49" s="371">
        <v>38605.71</v>
      </c>
      <c r="J49" s="372">
        <f t="shared" si="0"/>
        <v>1255</v>
      </c>
    </row>
    <row r="50" spans="1:10" ht="25.5" x14ac:dyDescent="0.2">
      <c r="A50" s="363">
        <v>36</v>
      </c>
      <c r="B50" s="364" t="s">
        <v>195</v>
      </c>
      <c r="C50" s="365" t="s">
        <v>196</v>
      </c>
      <c r="D50" s="366" t="s">
        <v>119</v>
      </c>
      <c r="E50" s="367"/>
      <c r="F50" s="368"/>
      <c r="G50" s="369"/>
      <c r="H50" s="370">
        <v>2E-3</v>
      </c>
      <c r="I50" s="371">
        <v>181949.15</v>
      </c>
      <c r="J50" s="372">
        <f t="shared" si="0"/>
        <v>364</v>
      </c>
    </row>
    <row r="51" spans="1:10" x14ac:dyDescent="0.2">
      <c r="A51" s="363">
        <v>37</v>
      </c>
      <c r="B51" s="364">
        <v>2097</v>
      </c>
      <c r="C51" s="365" t="s">
        <v>197</v>
      </c>
      <c r="D51" s="366" t="s">
        <v>128</v>
      </c>
      <c r="E51" s="367"/>
      <c r="F51" s="368"/>
      <c r="G51" s="369"/>
      <c r="H51" s="370">
        <v>0.34279999999999999</v>
      </c>
      <c r="I51" s="371">
        <v>29.05</v>
      </c>
      <c r="J51" s="372">
        <f t="shared" si="0"/>
        <v>10</v>
      </c>
    </row>
    <row r="52" spans="1:10" x14ac:dyDescent="0.2">
      <c r="A52" s="363">
        <v>38</v>
      </c>
      <c r="B52" s="364" t="s">
        <v>198</v>
      </c>
      <c r="C52" s="365" t="s">
        <v>199</v>
      </c>
      <c r="D52" s="366" t="s">
        <v>160</v>
      </c>
      <c r="E52" s="367"/>
      <c r="F52" s="368"/>
      <c r="G52" s="369"/>
      <c r="H52" s="370">
        <v>0.4</v>
      </c>
      <c r="I52" s="371">
        <v>1130.79</v>
      </c>
      <c r="J52" s="372">
        <f t="shared" si="0"/>
        <v>452</v>
      </c>
    </row>
    <row r="53" spans="1:10" x14ac:dyDescent="0.2">
      <c r="A53" s="363">
        <v>39</v>
      </c>
      <c r="B53" s="364" t="s">
        <v>200</v>
      </c>
      <c r="C53" s="365" t="s">
        <v>201</v>
      </c>
      <c r="D53" s="366" t="s">
        <v>128</v>
      </c>
      <c r="E53" s="367"/>
      <c r="F53" s="368"/>
      <c r="G53" s="369"/>
      <c r="H53" s="370">
        <v>0.04</v>
      </c>
      <c r="I53" s="371">
        <v>339.51</v>
      </c>
      <c r="J53" s="372">
        <f t="shared" si="0"/>
        <v>14</v>
      </c>
    </row>
    <row r="54" spans="1:10" x14ac:dyDescent="0.2">
      <c r="A54" s="363">
        <v>40</v>
      </c>
      <c r="B54" s="364" t="s">
        <v>202</v>
      </c>
      <c r="C54" s="365" t="s">
        <v>203</v>
      </c>
      <c r="D54" s="366" t="s">
        <v>128</v>
      </c>
      <c r="E54" s="367"/>
      <c r="F54" s="368"/>
      <c r="G54" s="369"/>
      <c r="H54" s="370">
        <v>0.31</v>
      </c>
      <c r="I54" s="371"/>
      <c r="J54" s="372">
        <f t="shared" si="0"/>
        <v>0</v>
      </c>
    </row>
    <row r="55" spans="1:10" ht="51" x14ac:dyDescent="0.2">
      <c r="A55" s="363">
        <v>41</v>
      </c>
      <c r="B55" s="364" t="s">
        <v>204</v>
      </c>
      <c r="C55" s="365" t="s">
        <v>205</v>
      </c>
      <c r="D55" s="366" t="s">
        <v>160</v>
      </c>
      <c r="E55" s="370">
        <v>0.8</v>
      </c>
      <c r="F55" s="371">
        <v>150</v>
      </c>
      <c r="G55" s="372">
        <f>E55*F55</f>
        <v>120</v>
      </c>
      <c r="H55" s="367"/>
      <c r="I55" s="368"/>
      <c r="J55" s="369"/>
    </row>
    <row r="56" spans="1:10" ht="38.25" x14ac:dyDescent="0.2">
      <c r="A56" s="363">
        <v>42</v>
      </c>
      <c r="B56" s="364" t="s">
        <v>206</v>
      </c>
      <c r="C56" s="365" t="s">
        <v>207</v>
      </c>
      <c r="D56" s="366" t="s">
        <v>160</v>
      </c>
      <c r="E56" s="370">
        <v>0.3</v>
      </c>
      <c r="F56" s="371">
        <v>450</v>
      </c>
      <c r="G56" s="372">
        <f>E56*F56</f>
        <v>135</v>
      </c>
      <c r="H56" s="367"/>
      <c r="I56" s="368"/>
      <c r="J56" s="369"/>
    </row>
    <row r="57" spans="1:10" ht="38.25" x14ac:dyDescent="0.2">
      <c r="A57" s="363">
        <v>43</v>
      </c>
      <c r="B57" s="364" t="s">
        <v>208</v>
      </c>
      <c r="C57" s="365" t="s">
        <v>209</v>
      </c>
      <c r="D57" s="366" t="s">
        <v>119</v>
      </c>
      <c r="E57" s="367"/>
      <c r="F57" s="368"/>
      <c r="G57" s="369"/>
      <c r="H57" s="370">
        <v>2.5999999999999999E-3</v>
      </c>
      <c r="I57" s="371">
        <v>17775</v>
      </c>
      <c r="J57" s="372">
        <f t="shared" si="0"/>
        <v>46</v>
      </c>
    </row>
    <row r="58" spans="1:10" ht="38.25" x14ac:dyDescent="0.2">
      <c r="A58" s="363">
        <v>44</v>
      </c>
      <c r="B58" s="364" t="s">
        <v>210</v>
      </c>
      <c r="C58" s="365" t="s">
        <v>211</v>
      </c>
      <c r="D58" s="366" t="s">
        <v>212</v>
      </c>
      <c r="E58" s="367"/>
      <c r="F58" s="368"/>
      <c r="G58" s="369"/>
      <c r="H58" s="370">
        <v>3.74</v>
      </c>
      <c r="I58" s="371">
        <v>3564</v>
      </c>
      <c r="J58" s="372">
        <f t="shared" si="0"/>
        <v>13329</v>
      </c>
    </row>
    <row r="59" spans="1:10" x14ac:dyDescent="0.2">
      <c r="A59" s="363">
        <v>45</v>
      </c>
      <c r="B59" s="364" t="s">
        <v>213</v>
      </c>
      <c r="C59" s="365" t="s">
        <v>155</v>
      </c>
      <c r="D59" s="366" t="s">
        <v>148</v>
      </c>
      <c r="E59" s="367"/>
      <c r="F59" s="368"/>
      <c r="G59" s="369"/>
      <c r="H59" s="370">
        <v>4.6379999999999999</v>
      </c>
      <c r="I59" s="371">
        <v>29.69</v>
      </c>
      <c r="J59" s="372">
        <f t="shared" si="0"/>
        <v>138</v>
      </c>
    </row>
    <row r="60" spans="1:10" x14ac:dyDescent="0.2">
      <c r="A60" s="363">
        <v>46</v>
      </c>
      <c r="B60" s="364" t="s">
        <v>214</v>
      </c>
      <c r="C60" s="365" t="s">
        <v>215</v>
      </c>
      <c r="D60" s="366" t="s">
        <v>119</v>
      </c>
      <c r="E60" s="370">
        <v>1E-3</v>
      </c>
      <c r="F60" s="371">
        <v>132000</v>
      </c>
      <c r="G60" s="372">
        <f>E60*F60</f>
        <v>132</v>
      </c>
      <c r="H60" s="367"/>
      <c r="I60" s="368"/>
      <c r="J60" s="369"/>
    </row>
    <row r="61" spans="1:10" ht="38.25" x14ac:dyDescent="0.2">
      <c r="A61" s="363">
        <v>47</v>
      </c>
      <c r="B61" s="364" t="s">
        <v>216</v>
      </c>
      <c r="C61" s="365" t="s">
        <v>217</v>
      </c>
      <c r="D61" s="366" t="s">
        <v>145</v>
      </c>
      <c r="E61" s="370">
        <v>20.309999999999999</v>
      </c>
      <c r="F61" s="371">
        <v>125</v>
      </c>
      <c r="G61" s="372">
        <f>E61*F61</f>
        <v>2539</v>
      </c>
      <c r="H61" s="367"/>
      <c r="I61" s="368"/>
      <c r="J61" s="369"/>
    </row>
    <row r="62" spans="1:10" x14ac:dyDescent="0.2">
      <c r="A62" s="363">
        <v>48</v>
      </c>
      <c r="B62" s="364" t="s">
        <v>218</v>
      </c>
      <c r="C62" s="365" t="s">
        <v>219</v>
      </c>
      <c r="D62" s="366" t="s">
        <v>145</v>
      </c>
      <c r="E62" s="370">
        <v>9.6300000000000008</v>
      </c>
      <c r="F62" s="371">
        <v>125</v>
      </c>
      <c r="G62" s="372">
        <f>E62*F62</f>
        <v>1204</v>
      </c>
      <c r="H62" s="367"/>
      <c r="I62" s="368"/>
      <c r="J62" s="369"/>
    </row>
    <row r="63" spans="1:10" ht="25.5" x14ac:dyDescent="0.2">
      <c r="A63" s="363">
        <v>49</v>
      </c>
      <c r="B63" s="364" t="s">
        <v>220</v>
      </c>
      <c r="C63" s="365" t="s">
        <v>221</v>
      </c>
      <c r="D63" s="366" t="s">
        <v>160</v>
      </c>
      <c r="E63" s="367"/>
      <c r="F63" s="368"/>
      <c r="G63" s="369"/>
      <c r="H63" s="370">
        <v>2</v>
      </c>
      <c r="I63" s="371">
        <v>756</v>
      </c>
      <c r="J63" s="372">
        <f t="shared" si="0"/>
        <v>1512</v>
      </c>
    </row>
    <row r="64" spans="1:10" x14ac:dyDescent="0.2">
      <c r="A64" s="363">
        <v>50</v>
      </c>
      <c r="B64" s="364" t="s">
        <v>222</v>
      </c>
      <c r="C64" s="365" t="s">
        <v>223</v>
      </c>
      <c r="D64" s="366" t="s">
        <v>160</v>
      </c>
      <c r="E64" s="367"/>
      <c r="F64" s="368"/>
      <c r="G64" s="369"/>
      <c r="H64" s="370">
        <v>3.4</v>
      </c>
      <c r="I64" s="371">
        <v>801</v>
      </c>
      <c r="J64" s="372">
        <f t="shared" si="0"/>
        <v>2723</v>
      </c>
    </row>
    <row r="65" spans="1:10" ht="25.5" x14ac:dyDescent="0.2">
      <c r="A65" s="363">
        <v>51</v>
      </c>
      <c r="B65" s="364" t="s">
        <v>224</v>
      </c>
      <c r="C65" s="365" t="s">
        <v>225</v>
      </c>
      <c r="D65" s="366" t="s">
        <v>160</v>
      </c>
      <c r="E65" s="370">
        <v>20</v>
      </c>
      <c r="F65" s="371">
        <v>102</v>
      </c>
      <c r="G65" s="372">
        <f>E65*F65</f>
        <v>2040</v>
      </c>
      <c r="H65" s="367"/>
      <c r="I65" s="368"/>
      <c r="J65" s="369"/>
    </row>
    <row r="66" spans="1:10" ht="38.25" x14ac:dyDescent="0.2">
      <c r="A66" s="363">
        <v>52</v>
      </c>
      <c r="B66" s="364" t="s">
        <v>226</v>
      </c>
      <c r="C66" s="365" t="s">
        <v>227</v>
      </c>
      <c r="D66" s="366" t="s">
        <v>228</v>
      </c>
      <c r="E66" s="367"/>
      <c r="F66" s="368"/>
      <c r="G66" s="369"/>
      <c r="H66" s="370">
        <v>2</v>
      </c>
      <c r="I66" s="371">
        <v>1439.61</v>
      </c>
      <c r="J66" s="372">
        <f t="shared" si="0"/>
        <v>2879</v>
      </c>
    </row>
    <row r="67" spans="1:10" ht="25.5" x14ac:dyDescent="0.2">
      <c r="A67" s="363">
        <v>53</v>
      </c>
      <c r="B67" s="364" t="s">
        <v>229</v>
      </c>
      <c r="C67" s="365" t="s">
        <v>230</v>
      </c>
      <c r="D67" s="366" t="s">
        <v>119</v>
      </c>
      <c r="E67" s="370">
        <v>4.8000000000000001E-2</v>
      </c>
      <c r="F67" s="371">
        <v>47150</v>
      </c>
      <c r="G67" s="372">
        <f>E67*F67</f>
        <v>2263</v>
      </c>
      <c r="H67" s="367"/>
      <c r="I67" s="368"/>
      <c r="J67" s="369"/>
    </row>
    <row r="68" spans="1:10" ht="25.5" x14ac:dyDescent="0.2">
      <c r="A68" s="363">
        <v>54</v>
      </c>
      <c r="B68" s="364" t="s">
        <v>231</v>
      </c>
      <c r="C68" s="365" t="s">
        <v>232</v>
      </c>
      <c r="D68" s="366" t="s">
        <v>233</v>
      </c>
      <c r="E68" s="367"/>
      <c r="F68" s="368"/>
      <c r="G68" s="369"/>
      <c r="H68" s="370">
        <v>0.2</v>
      </c>
      <c r="I68" s="371">
        <v>1866.63</v>
      </c>
      <c r="J68" s="372">
        <f t="shared" si="0"/>
        <v>373</v>
      </c>
    </row>
    <row r="69" spans="1:10" ht="25.5" x14ac:dyDescent="0.2">
      <c r="A69" s="363">
        <v>55</v>
      </c>
      <c r="B69" s="364" t="s">
        <v>234</v>
      </c>
      <c r="C69" s="365" t="s">
        <v>235</v>
      </c>
      <c r="D69" s="366" t="s">
        <v>228</v>
      </c>
      <c r="E69" s="367"/>
      <c r="F69" s="368"/>
      <c r="G69" s="369"/>
      <c r="H69" s="370">
        <v>2</v>
      </c>
      <c r="I69" s="371">
        <v>162.06</v>
      </c>
      <c r="J69" s="372">
        <f t="shared" si="0"/>
        <v>324</v>
      </c>
    </row>
    <row r="70" spans="1:10" ht="25.5" x14ac:dyDescent="0.2">
      <c r="A70" s="363">
        <v>56</v>
      </c>
      <c r="B70" s="364" t="s">
        <v>236</v>
      </c>
      <c r="C70" s="365" t="s">
        <v>237</v>
      </c>
      <c r="D70" s="366" t="s">
        <v>228</v>
      </c>
      <c r="E70" s="367"/>
      <c r="F70" s="368"/>
      <c r="G70" s="369"/>
      <c r="H70" s="370">
        <v>2</v>
      </c>
      <c r="I70" s="371">
        <v>206.31</v>
      </c>
      <c r="J70" s="372">
        <f t="shared" si="0"/>
        <v>413</v>
      </c>
    </row>
    <row r="71" spans="1:10" ht="25.5" x14ac:dyDescent="0.2">
      <c r="A71" s="363">
        <v>57</v>
      </c>
      <c r="B71" s="364" t="s">
        <v>238</v>
      </c>
      <c r="C71" s="365" t="s">
        <v>239</v>
      </c>
      <c r="D71" s="366" t="s">
        <v>145</v>
      </c>
      <c r="E71" s="370">
        <v>84</v>
      </c>
      <c r="F71" s="371">
        <v>125</v>
      </c>
      <c r="G71" s="372">
        <f>E71*F71</f>
        <v>10500</v>
      </c>
      <c r="H71" s="367"/>
      <c r="I71" s="368"/>
      <c r="J71" s="369"/>
    </row>
    <row r="72" spans="1:10" ht="38.25" x14ac:dyDescent="0.2">
      <c r="A72" s="363">
        <v>58</v>
      </c>
      <c r="B72" s="364" t="s">
        <v>240</v>
      </c>
      <c r="C72" s="365" t="s">
        <v>241</v>
      </c>
      <c r="D72" s="366" t="s">
        <v>173</v>
      </c>
      <c r="E72" s="370">
        <v>202</v>
      </c>
      <c r="F72" s="371">
        <v>2260</v>
      </c>
      <c r="G72" s="372">
        <f>E72*F72</f>
        <v>456520</v>
      </c>
      <c r="H72" s="367"/>
      <c r="I72" s="368"/>
      <c r="J72" s="369"/>
    </row>
    <row r="73" spans="1:10" ht="39" thickBot="1" x14ac:dyDescent="0.25">
      <c r="A73" s="373">
        <v>60</v>
      </c>
      <c r="B73" s="374" t="s">
        <v>240</v>
      </c>
      <c r="C73" s="375" t="s">
        <v>242</v>
      </c>
      <c r="D73" s="376" t="s">
        <v>173</v>
      </c>
      <c r="E73" s="377">
        <v>10.119999999999999</v>
      </c>
      <c r="F73" s="378">
        <v>5350</v>
      </c>
      <c r="G73" s="379">
        <f>E73*F73</f>
        <v>54142</v>
      </c>
      <c r="H73" s="380"/>
      <c r="I73" s="199"/>
      <c r="J73" s="381"/>
    </row>
    <row r="74" spans="1:10" ht="13.5" thickBot="1" x14ac:dyDescent="0.25">
      <c r="A74" s="459" t="s">
        <v>243</v>
      </c>
      <c r="B74" s="460"/>
      <c r="C74" s="460"/>
      <c r="D74" s="460"/>
      <c r="E74" s="461"/>
      <c r="F74" s="461"/>
      <c r="G74" s="382">
        <f>SUM(G15:G73)</f>
        <v>566527</v>
      </c>
      <c r="H74" s="383"/>
      <c r="I74" s="384"/>
      <c r="J74" s="382">
        <f>SUM(J15:J73)</f>
        <v>79848</v>
      </c>
    </row>
    <row r="76" spans="1:10" x14ac:dyDescent="0.2">
      <c r="A76" s="462" t="s">
        <v>114</v>
      </c>
      <c r="B76" s="462"/>
      <c r="C76" s="462"/>
      <c r="D76" s="462"/>
      <c r="E76" s="462"/>
      <c r="F76" s="462"/>
      <c r="G76" s="462"/>
      <c r="H76" s="462"/>
      <c r="I76" s="462"/>
      <c r="J76" s="462"/>
    </row>
  </sheetData>
  <mergeCells count="17">
    <mergeCell ref="H1:J1"/>
    <mergeCell ref="A11:A13"/>
    <mergeCell ref="B11:B13"/>
    <mergeCell ref="C11:C13"/>
    <mergeCell ref="D11:D13"/>
    <mergeCell ref="E11:J11"/>
    <mergeCell ref="E12:G12"/>
    <mergeCell ref="H12:J12"/>
    <mergeCell ref="A74:F74"/>
    <mergeCell ref="A76:J76"/>
    <mergeCell ref="G2:J2"/>
    <mergeCell ref="A3:B3"/>
    <mergeCell ref="A4:B4"/>
    <mergeCell ref="A5:B5"/>
    <mergeCell ref="A6:B6"/>
    <mergeCell ref="B8:J8"/>
    <mergeCell ref="B9:J9"/>
  </mergeCells>
  <pageMargins left="0.75" right="0.75" top="1" bottom="1" header="0.5" footer="0.5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2015-11-10T13:46:13Z</dcterms:modified>
</cp:coreProperties>
</file>