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Тайлаки PAG+ПАВ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'Тайлаки PAG+ПАВ'!$A$5:$AD$37</definedName>
    <definedName name="Z_19866101_A495_434D_A38F_661A98ED67BD_.wvu.FilterData" localSheetId="0" hidden="1">'Тайлаки PAG+ПАВ'!$A$5:$AD$37</definedName>
    <definedName name="Z_5D99366D_FCF5_4E0C_9C2A_34F5336FA5B4_.wvu.Cols" localSheetId="0" hidden="1">'Тайлаки PAG+ПАВ'!$Z:$AC</definedName>
    <definedName name="Z_5D99366D_FCF5_4E0C_9C2A_34F5336FA5B4_.wvu.FilterData" localSheetId="0" hidden="1">'Тайлаки PAG+ПАВ'!$A$5:$AD$37</definedName>
    <definedName name="Z_5D99366D_FCF5_4E0C_9C2A_34F5336FA5B4_.wvu.PrintTitles" localSheetId="0" hidden="1">'Тайлаки PAG+ПАВ'!$4:$5</definedName>
    <definedName name="Z_D5E946EF_CBB6_490E_9523_7F9164925D43_.wvu.Cols" localSheetId="0" hidden="1">'Тайлаки PAG+ПАВ'!$Z:$AC</definedName>
    <definedName name="Z_D5E946EF_CBB6_490E_9523_7F9164925D43_.wvu.FilterData" localSheetId="0" hidden="1">'Тайлаки PAG+ПАВ'!$A$5:$AD$37</definedName>
    <definedName name="Z_D5E946EF_CBB6_490E_9523_7F9164925D43_.wvu.PrintTitles" localSheetId="0" hidden="1">'Тайлаки PAG+ПАВ'!$4:$5</definedName>
    <definedName name="_xlnm.Print_Titles" localSheetId="0">'Тайлаки PAG+ПАВ'!$4:$5</definedName>
    <definedName name="_xlnm.Print_Area" localSheetId="0">'Тайлаки PAG+ПАВ'!$A$1:$S$39</definedName>
  </definedNames>
  <calcPr calcId="145621"/>
</workbook>
</file>

<file path=xl/calcChain.xml><?xml version="1.0" encoding="utf-8"?>
<calcChain xmlns="http://schemas.openxmlformats.org/spreadsheetml/2006/main">
  <c r="Q36" i="1" l="1"/>
  <c r="R36" i="1"/>
  <c r="P36" i="1"/>
  <c r="O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A7" i="1"/>
  <c r="I6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N36" i="1"/>
  <c r="C36" i="1" l="1"/>
</calcChain>
</file>

<file path=xl/sharedStrings.xml><?xml version="1.0" encoding="utf-8"?>
<sst xmlns="http://schemas.openxmlformats.org/spreadsheetml/2006/main" count="144" uniqueCount="40">
  <si>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</si>
  <si>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</si>
  <si>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</si>
  <si>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</si>
  <si>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</si>
  <si>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</si>
  <si>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</si>
  <si>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</si>
  <si>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</si>
  <si>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</si>
  <si>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</si>
  <si>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</si>
  <si>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</si>
  <si>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</si>
  <si>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ПАВ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</si>
  <si>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</si>
  <si>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</si>
  <si>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</si>
  <si>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Тайлаковское</t>
  </si>
  <si>
    <t>Ю2</t>
  </si>
  <si>
    <t>-</t>
  </si>
  <si>
    <t xml:space="preserve">105, 968, 961, 1206, 936, 945, 1280, 944, 120
</t>
  </si>
  <si>
    <t>PAG</t>
  </si>
  <si>
    <t>май-июль</t>
  </si>
  <si>
    <t>PAG+ПАВ</t>
  </si>
  <si>
    <t>Ю2-3</t>
  </si>
  <si>
    <t>773, 713, 761, 727, 766, 711, 764, 768, 763, 714, 758, 762</t>
  </si>
  <si>
    <t>Ю3</t>
  </si>
  <si>
    <t>612, 619, 616, 598, 571,  1756, 580</t>
  </si>
  <si>
    <t>750, 851, 705, 706, 765</t>
  </si>
  <si>
    <t>53, 540, 38, 36, 39, 40, 34, 27, 60, 10</t>
  </si>
  <si>
    <t>1976, 1974, 1980, 1978, 11, 1979, 10, 25, 1970, 1972, 1977</t>
  </si>
  <si>
    <t>3, 23, 601, 26, 19, 20, 806, 13, 14, 6, 22, 186</t>
  </si>
  <si>
    <t>3829, 211Р, 3825, 3821, 3817</t>
  </si>
  <si>
    <t>53, 62, 68, 61</t>
  </si>
  <si>
    <t>Итого</t>
  </si>
  <si>
    <r>
      <t xml:space="preserve"> Программа по проведению технологических операций по выравниванию профилей приемистости в нагнетательных скважинах  по технологии </t>
    </r>
    <r>
      <rPr>
        <b/>
        <sz val="18"/>
        <rFont val="Times New Roman"/>
        <family val="1"/>
        <charset val="204"/>
      </rPr>
      <t>PAG+ПАВ</t>
    </r>
    <r>
      <rPr>
        <sz val="18"/>
        <rFont val="Times New Roman"/>
        <family val="1"/>
        <charset val="204"/>
      </rPr>
      <t xml:space="preserve"> на  Тайлаковском месторождении "ОАО СН-МНГ" в 2015г</t>
    </r>
  </si>
  <si>
    <t>Приложение 1 к Форме 4.5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</si>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</sst>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2" fillId="0" borderId="0"/>
    <xf numFmtId="0" fontId="13" fillId="0" borderId="0"/>
    <xf numFmtId="0" fontId="1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59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0" borderId="2" xfId="0" quotePrefix="1" applyFont="1" applyFill="1" applyBorder="1" applyAlignment="1">
      <alignment horizontal="center" vertical="center"/>
    </xf>
    <xf numFmtId="1" fontId="4" fillId="4" borderId="2" xfId="1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/>
    <xf numFmtId="0" fontId="16" fillId="0" borderId="0" xfId="0" applyFont="1" applyAlignment="1"/>
    <xf numFmtId="3" fontId="4" fillId="0" borderId="1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9"/>
  <sheetViews>
    <sheetView tabSelected="1" view="pageBreakPreview" zoomScale="80" zoomScaleNormal="55" zoomScaleSheetLayoutView="80" workbookViewId="0">
      <selection activeCell="B44" sqref="B44"/>
    </sheetView>
  </sheetViews>
  <sheetFormatPr defaultRowHeight="18.75" customHeight="1" x14ac:dyDescent="0.2"/>
  <cols>
    <col min="1" max="1" width="5.5703125" style="7" customWidth="1"/>
    <col min="2" max="2" width="19.7109375" style="7" customWidth="1"/>
    <col min="3" max="3" width="8.85546875" style="7" customWidth="1"/>
    <col min="4" max="4" width="9.85546875" style="7" customWidth="1"/>
    <col min="5" max="5" width="12.85546875" style="7" customWidth="1"/>
    <col min="6" max="6" width="8.28515625" style="7" customWidth="1"/>
    <col min="7" max="7" width="9.140625" style="7" customWidth="1"/>
    <col min="8" max="8" width="8.28515625" style="7" customWidth="1"/>
    <col min="9" max="9" width="10.140625" style="7" customWidth="1"/>
    <col min="10" max="11" width="13.7109375" style="28" customWidth="1"/>
    <col min="12" max="12" width="27.140625" style="28" customWidth="1"/>
    <col min="13" max="14" width="15.28515625" style="7" customWidth="1"/>
    <col min="15" max="16" width="19.5703125" style="7" customWidth="1"/>
    <col min="17" max="18" width="18.7109375" style="7" customWidth="1"/>
    <col min="19" max="19" width="18.7109375" style="29" customWidth="1"/>
    <col min="20" max="25" width="9.140625" style="7" customWidth="1"/>
    <col min="26" max="28" width="9.140625" style="7" hidden="1" customWidth="1"/>
    <col min="29" max="29" width="50.28515625" style="4" hidden="1" customWidth="1"/>
    <col min="30" max="16384" width="9.140625" style="7"/>
  </cols>
  <sheetData>
    <row r="1" spans="1:29" ht="18.75" customHeight="1" x14ac:dyDescent="0.2">
      <c r="O1" s="57" t="s">
        <v>37</v>
      </c>
      <c r="P1" s="57"/>
      <c r="Q1" s="57"/>
      <c r="R1" s="57"/>
      <c r="S1" s="57"/>
    </row>
    <row r="2" spans="1:29" s="3" customFormat="1" ht="67.5" customHeight="1" x14ac:dyDescent="0.2">
      <c r="A2" s="43" t="s">
        <v>36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AC2" s="4"/>
    </row>
    <row r="3" spans="1:29" s="3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5"/>
      <c r="S3" s="2"/>
      <c r="AC3" s="4"/>
    </row>
    <row r="4" spans="1:29" ht="40.5" customHeight="1" x14ac:dyDescent="0.2">
      <c r="A4" s="45" t="s">
        <v>0</v>
      </c>
      <c r="B4" s="45" t="s">
        <v>1</v>
      </c>
      <c r="C4" s="45" t="s">
        <v>2</v>
      </c>
      <c r="D4" s="45" t="s">
        <v>3</v>
      </c>
      <c r="E4" s="45" t="s">
        <v>4</v>
      </c>
      <c r="F4" s="45" t="s">
        <v>5</v>
      </c>
      <c r="G4" s="45" t="s">
        <v>6</v>
      </c>
      <c r="H4" s="45" t="s">
        <v>7</v>
      </c>
      <c r="I4" s="45" t="s">
        <v>8</v>
      </c>
      <c r="J4" s="45" t="s">
        <v>9</v>
      </c>
      <c r="K4" s="45" t="s">
        <v>10</v>
      </c>
      <c r="L4" s="45" t="s">
        <v>11</v>
      </c>
      <c r="M4" s="45" t="s">
        <v>12</v>
      </c>
      <c r="N4" s="45" t="s">
        <v>13</v>
      </c>
      <c r="O4" s="45" t="s">
        <v>22</v>
      </c>
      <c r="P4" s="45" t="s">
        <v>14</v>
      </c>
      <c r="Q4" s="45" t="s">
        <v>16</v>
      </c>
      <c r="R4" s="45" t="s">
        <v>17</v>
      </c>
      <c r="S4" s="45" t="s">
        <v>15</v>
      </c>
      <c r="T4" s="6"/>
      <c r="U4" s="6"/>
      <c r="V4" s="6"/>
      <c r="W4" s="6"/>
      <c r="X4" s="6"/>
      <c r="Y4" s="6"/>
      <c r="Z4" s="6"/>
      <c r="AA4" s="6"/>
      <c r="AB4" s="6"/>
    </row>
    <row r="5" spans="1:29" ht="40.5" customHeight="1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6"/>
      <c r="U5" s="6"/>
      <c r="V5" s="6"/>
      <c r="W5" s="6"/>
      <c r="X5" s="6"/>
      <c r="Y5" s="6"/>
      <c r="Z5" s="6"/>
      <c r="AA5" s="6"/>
      <c r="AB5" s="6"/>
    </row>
    <row r="6" spans="1:29" s="13" customFormat="1" ht="61.5" customHeight="1" x14ac:dyDescent="0.2">
      <c r="A6" s="34">
        <v>1</v>
      </c>
      <c r="B6" s="35" t="s">
        <v>18</v>
      </c>
      <c r="C6" s="36">
        <v>176</v>
      </c>
      <c r="D6" s="8">
        <v>7</v>
      </c>
      <c r="E6" s="8" t="s">
        <v>19</v>
      </c>
      <c r="F6" s="8">
        <v>250</v>
      </c>
      <c r="G6" s="8">
        <v>203</v>
      </c>
      <c r="H6" s="8" t="s">
        <v>20</v>
      </c>
      <c r="I6" s="9">
        <f>F6</f>
        <v>250</v>
      </c>
      <c r="J6" s="48">
        <v>4</v>
      </c>
      <c r="K6" s="48">
        <v>9</v>
      </c>
      <c r="L6" s="50" t="s">
        <v>21</v>
      </c>
      <c r="M6" s="8" t="s">
        <v>22</v>
      </c>
      <c r="N6" s="34">
        <v>250</v>
      </c>
      <c r="O6" s="11">
        <v>250</v>
      </c>
      <c r="P6" s="10"/>
      <c r="Q6" s="39">
        <v>953</v>
      </c>
      <c r="R6" s="39">
        <v>4915</v>
      </c>
      <c r="S6" s="39" t="s">
        <v>23</v>
      </c>
      <c r="T6" s="12"/>
      <c r="U6" s="12"/>
      <c r="V6" s="12"/>
      <c r="W6" s="12"/>
      <c r="X6" s="12"/>
      <c r="Y6" s="12"/>
      <c r="Z6" s="12"/>
      <c r="AA6" s="12"/>
      <c r="AB6" s="12"/>
    </row>
    <row r="7" spans="1:29" s="13" customFormat="1" ht="61.5" customHeight="1" x14ac:dyDescent="0.2">
      <c r="A7" s="34">
        <f t="shared" ref="A7:A35" si="0">A6+1</f>
        <v>2</v>
      </c>
      <c r="B7" s="35" t="s">
        <v>18</v>
      </c>
      <c r="C7" s="36">
        <v>931</v>
      </c>
      <c r="D7" s="8">
        <v>7</v>
      </c>
      <c r="E7" s="8" t="s">
        <v>19</v>
      </c>
      <c r="F7" s="8">
        <v>146</v>
      </c>
      <c r="G7" s="8">
        <v>200</v>
      </c>
      <c r="H7" s="8">
        <v>10</v>
      </c>
      <c r="I7" s="9">
        <f>F7*14.056/H7</f>
        <v>205.2176</v>
      </c>
      <c r="J7" s="52"/>
      <c r="K7" s="52"/>
      <c r="L7" s="53"/>
      <c r="M7" s="8" t="s">
        <v>22</v>
      </c>
      <c r="N7" s="34">
        <v>210</v>
      </c>
      <c r="O7" s="11">
        <v>210</v>
      </c>
      <c r="P7" s="10"/>
      <c r="Q7" s="44"/>
      <c r="R7" s="44"/>
      <c r="S7" s="44"/>
      <c r="T7" s="12"/>
      <c r="U7" s="12"/>
      <c r="V7" s="12"/>
      <c r="W7" s="12"/>
      <c r="X7" s="12"/>
      <c r="Y7" s="12"/>
      <c r="Z7" s="12"/>
      <c r="AA7" s="12"/>
      <c r="AB7" s="12"/>
    </row>
    <row r="8" spans="1:29" s="13" customFormat="1" ht="61.5" customHeight="1" x14ac:dyDescent="0.2">
      <c r="A8" s="34">
        <f t="shared" si="0"/>
        <v>3</v>
      </c>
      <c r="B8" s="35" t="s">
        <v>18</v>
      </c>
      <c r="C8" s="36">
        <v>184</v>
      </c>
      <c r="D8" s="8">
        <v>7</v>
      </c>
      <c r="E8" s="8" t="s">
        <v>19</v>
      </c>
      <c r="F8" s="8">
        <v>230</v>
      </c>
      <c r="G8" s="8">
        <v>203</v>
      </c>
      <c r="H8" s="8" t="s">
        <v>20</v>
      </c>
      <c r="I8" s="9">
        <f>F8</f>
        <v>230</v>
      </c>
      <c r="J8" s="52"/>
      <c r="K8" s="52"/>
      <c r="L8" s="53"/>
      <c r="M8" s="8" t="s">
        <v>22</v>
      </c>
      <c r="N8" s="34">
        <v>230</v>
      </c>
      <c r="O8" s="11">
        <v>230</v>
      </c>
      <c r="P8" s="10"/>
      <c r="Q8" s="44"/>
      <c r="R8" s="44"/>
      <c r="S8" s="44"/>
      <c r="T8" s="12"/>
      <c r="U8" s="12"/>
      <c r="V8" s="12"/>
      <c r="W8" s="12"/>
      <c r="X8" s="12"/>
      <c r="Y8" s="12"/>
      <c r="Z8" s="12"/>
      <c r="AA8" s="12"/>
      <c r="AB8" s="12"/>
    </row>
    <row r="9" spans="1:29" s="13" customFormat="1" ht="77.25" customHeight="1" x14ac:dyDescent="0.2">
      <c r="A9" s="34">
        <f t="shared" si="0"/>
        <v>4</v>
      </c>
      <c r="B9" s="35" t="s">
        <v>18</v>
      </c>
      <c r="C9" s="36">
        <v>964</v>
      </c>
      <c r="D9" s="8">
        <v>10</v>
      </c>
      <c r="E9" s="8" t="s">
        <v>19</v>
      </c>
      <c r="F9" s="8">
        <v>570</v>
      </c>
      <c r="G9" s="8">
        <v>175</v>
      </c>
      <c r="H9" s="8">
        <v>12</v>
      </c>
      <c r="I9" s="9">
        <f>F9*14.056/H9</f>
        <v>667.66</v>
      </c>
      <c r="J9" s="52"/>
      <c r="K9" s="52"/>
      <c r="L9" s="53"/>
      <c r="M9" s="8" t="s">
        <v>24</v>
      </c>
      <c r="N9" s="34">
        <v>700</v>
      </c>
      <c r="O9" s="11">
        <v>650</v>
      </c>
      <c r="P9" s="10">
        <v>50</v>
      </c>
      <c r="Q9" s="44"/>
      <c r="R9" s="44"/>
      <c r="S9" s="44"/>
      <c r="T9" s="12"/>
      <c r="U9" s="12"/>
      <c r="V9" s="12"/>
      <c r="W9" s="12"/>
      <c r="X9" s="12"/>
      <c r="Y9" s="12"/>
      <c r="Z9" s="12"/>
      <c r="AA9" s="12"/>
      <c r="AB9" s="12"/>
    </row>
    <row r="10" spans="1:29" s="13" customFormat="1" ht="61.5" customHeight="1" x14ac:dyDescent="0.2">
      <c r="A10" s="34">
        <f t="shared" si="0"/>
        <v>5</v>
      </c>
      <c r="B10" s="35" t="s">
        <v>18</v>
      </c>
      <c r="C10" s="36">
        <v>940</v>
      </c>
      <c r="D10" s="8">
        <v>8</v>
      </c>
      <c r="E10" s="8" t="s">
        <v>19</v>
      </c>
      <c r="F10" s="8">
        <v>85</v>
      </c>
      <c r="G10" s="8">
        <v>158</v>
      </c>
      <c r="H10" s="8">
        <v>2</v>
      </c>
      <c r="I10" s="9">
        <f>F10*14.056/H10</f>
        <v>597.38</v>
      </c>
      <c r="J10" s="49"/>
      <c r="K10" s="49"/>
      <c r="L10" s="49"/>
      <c r="M10" s="8" t="s">
        <v>24</v>
      </c>
      <c r="N10" s="34">
        <v>600</v>
      </c>
      <c r="O10" s="11">
        <v>550</v>
      </c>
      <c r="P10" s="10">
        <v>50</v>
      </c>
      <c r="Q10" s="40"/>
      <c r="R10" s="40"/>
      <c r="S10" s="40"/>
      <c r="T10" s="12"/>
      <c r="U10" s="12"/>
      <c r="V10" s="12"/>
      <c r="W10" s="12"/>
      <c r="X10" s="12"/>
      <c r="Y10" s="12"/>
      <c r="Z10" s="12"/>
      <c r="AA10" s="12"/>
      <c r="AB10" s="12"/>
    </row>
    <row r="11" spans="1:29" s="13" customFormat="1" ht="61.5" customHeight="1" x14ac:dyDescent="0.2">
      <c r="A11" s="34">
        <f t="shared" si="0"/>
        <v>6</v>
      </c>
      <c r="B11" s="35" t="s">
        <v>18</v>
      </c>
      <c r="C11" s="36">
        <v>1272</v>
      </c>
      <c r="D11" s="8">
        <v>32</v>
      </c>
      <c r="E11" s="8" t="s">
        <v>25</v>
      </c>
      <c r="F11" s="8">
        <v>250</v>
      </c>
      <c r="G11" s="8">
        <v>200</v>
      </c>
      <c r="H11" s="8" t="s">
        <v>20</v>
      </c>
      <c r="I11" s="9">
        <f>F11</f>
        <v>250</v>
      </c>
      <c r="J11" s="48">
        <v>5</v>
      </c>
      <c r="K11" s="48">
        <v>12</v>
      </c>
      <c r="L11" s="50" t="s">
        <v>26</v>
      </c>
      <c r="M11" s="8" t="s">
        <v>22</v>
      </c>
      <c r="N11" s="34">
        <v>270</v>
      </c>
      <c r="O11" s="11">
        <v>270</v>
      </c>
      <c r="P11" s="10"/>
      <c r="Q11" s="39">
        <v>994</v>
      </c>
      <c r="R11" s="39">
        <v>5133</v>
      </c>
      <c r="S11" s="39" t="s">
        <v>23</v>
      </c>
      <c r="T11" s="12"/>
      <c r="U11" s="12"/>
      <c r="V11" s="12"/>
      <c r="W11" s="12"/>
      <c r="X11" s="12"/>
      <c r="Y11" s="12"/>
      <c r="Z11" s="12"/>
      <c r="AA11" s="12"/>
      <c r="AB11" s="12"/>
    </row>
    <row r="12" spans="1:29" s="13" customFormat="1" ht="81" customHeight="1" x14ac:dyDescent="0.2">
      <c r="A12" s="34">
        <f t="shared" si="0"/>
        <v>7</v>
      </c>
      <c r="B12" s="35" t="s">
        <v>18</v>
      </c>
      <c r="C12" s="36">
        <v>1312</v>
      </c>
      <c r="D12" s="8">
        <v>32</v>
      </c>
      <c r="E12" s="8" t="s">
        <v>25</v>
      </c>
      <c r="F12" s="8">
        <v>450</v>
      </c>
      <c r="G12" s="8">
        <v>204</v>
      </c>
      <c r="H12" s="8" t="s">
        <v>20</v>
      </c>
      <c r="I12" s="9">
        <f>F12</f>
        <v>450</v>
      </c>
      <c r="J12" s="52"/>
      <c r="K12" s="52"/>
      <c r="L12" s="53"/>
      <c r="M12" s="8" t="s">
        <v>24</v>
      </c>
      <c r="N12" s="34">
        <v>480</v>
      </c>
      <c r="O12" s="11">
        <v>430</v>
      </c>
      <c r="P12" s="10">
        <v>50</v>
      </c>
      <c r="Q12" s="44"/>
      <c r="R12" s="44"/>
      <c r="S12" s="44"/>
      <c r="T12" s="12"/>
      <c r="U12" s="12"/>
      <c r="V12" s="12"/>
      <c r="W12" s="12"/>
      <c r="X12" s="12"/>
      <c r="Y12" s="12"/>
      <c r="Z12" s="12"/>
      <c r="AA12" s="12"/>
      <c r="AB12" s="12"/>
    </row>
    <row r="13" spans="1:29" s="13" customFormat="1" ht="61.5" customHeight="1" x14ac:dyDescent="0.2">
      <c r="A13" s="34">
        <f t="shared" si="0"/>
        <v>8</v>
      </c>
      <c r="B13" s="35" t="s">
        <v>18</v>
      </c>
      <c r="C13" s="36">
        <v>715</v>
      </c>
      <c r="D13" s="8">
        <v>32</v>
      </c>
      <c r="E13" s="8" t="s">
        <v>25</v>
      </c>
      <c r="F13" s="8">
        <v>200</v>
      </c>
      <c r="G13" s="8">
        <v>204</v>
      </c>
      <c r="H13" s="8" t="s">
        <v>20</v>
      </c>
      <c r="I13" s="9">
        <f>F13</f>
        <v>200</v>
      </c>
      <c r="J13" s="52"/>
      <c r="K13" s="52"/>
      <c r="L13" s="53"/>
      <c r="M13" s="8" t="s">
        <v>22</v>
      </c>
      <c r="N13" s="34">
        <v>220</v>
      </c>
      <c r="O13" s="11">
        <v>220</v>
      </c>
      <c r="P13" s="10"/>
      <c r="Q13" s="44"/>
      <c r="R13" s="44"/>
      <c r="S13" s="44"/>
      <c r="T13" s="12"/>
      <c r="U13" s="12"/>
      <c r="V13" s="12"/>
      <c r="W13" s="12"/>
      <c r="X13" s="12"/>
      <c r="Y13" s="12"/>
      <c r="Z13" s="12"/>
      <c r="AA13" s="12"/>
      <c r="AB13" s="12"/>
    </row>
    <row r="14" spans="1:29" s="13" customFormat="1" ht="61.5" customHeight="1" x14ac:dyDescent="0.2">
      <c r="A14" s="34">
        <f t="shared" si="0"/>
        <v>9</v>
      </c>
      <c r="B14" s="35" t="s">
        <v>18</v>
      </c>
      <c r="C14" s="36">
        <v>741</v>
      </c>
      <c r="D14" s="8">
        <v>33</v>
      </c>
      <c r="E14" s="8" t="s">
        <v>25</v>
      </c>
      <c r="F14" s="8">
        <v>170</v>
      </c>
      <c r="G14" s="8">
        <v>201</v>
      </c>
      <c r="H14" s="8" t="s">
        <v>20</v>
      </c>
      <c r="I14" s="9">
        <f>F14</f>
        <v>170</v>
      </c>
      <c r="J14" s="49"/>
      <c r="K14" s="49"/>
      <c r="L14" s="51"/>
      <c r="M14" s="8" t="s">
        <v>22</v>
      </c>
      <c r="N14" s="34">
        <v>200</v>
      </c>
      <c r="O14" s="11">
        <v>200</v>
      </c>
      <c r="P14" s="10"/>
      <c r="Q14" s="40"/>
      <c r="R14" s="40"/>
      <c r="S14" s="40"/>
      <c r="T14" s="12"/>
      <c r="U14" s="12"/>
      <c r="V14" s="12"/>
      <c r="W14" s="12"/>
      <c r="X14" s="12"/>
      <c r="Y14" s="12"/>
      <c r="Z14" s="12"/>
      <c r="AA14" s="12"/>
      <c r="AB14" s="12"/>
    </row>
    <row r="15" spans="1:29" s="13" customFormat="1" ht="61.5" customHeight="1" x14ac:dyDescent="0.2">
      <c r="A15" s="34">
        <f t="shared" si="0"/>
        <v>10</v>
      </c>
      <c r="B15" s="35" t="s">
        <v>18</v>
      </c>
      <c r="C15" s="36">
        <v>575</v>
      </c>
      <c r="D15" s="8">
        <v>40</v>
      </c>
      <c r="E15" s="8" t="s">
        <v>27</v>
      </c>
      <c r="F15" s="8">
        <v>150</v>
      </c>
      <c r="G15" s="8">
        <v>128</v>
      </c>
      <c r="H15" s="8">
        <v>3</v>
      </c>
      <c r="I15" s="9">
        <f>F15*14.056/H15</f>
        <v>702.80000000000007</v>
      </c>
      <c r="J15" s="48">
        <v>6</v>
      </c>
      <c r="K15" s="54">
        <v>7</v>
      </c>
      <c r="L15" s="50" t="s">
        <v>28</v>
      </c>
      <c r="M15" s="8" t="s">
        <v>24</v>
      </c>
      <c r="N15" s="34">
        <v>740</v>
      </c>
      <c r="O15" s="11">
        <v>690</v>
      </c>
      <c r="P15" s="10">
        <v>50</v>
      </c>
      <c r="Q15" s="39">
        <v>295</v>
      </c>
      <c r="R15" s="39">
        <v>1522</v>
      </c>
      <c r="S15" s="39" t="s">
        <v>23</v>
      </c>
      <c r="T15" s="12"/>
      <c r="U15" s="12"/>
      <c r="V15" s="12"/>
      <c r="W15" s="12"/>
      <c r="X15" s="12"/>
      <c r="Y15" s="12"/>
      <c r="Z15" s="12"/>
      <c r="AA15" s="12"/>
      <c r="AB15" s="12"/>
    </row>
    <row r="16" spans="1:29" s="13" customFormat="1" ht="61.5" customHeight="1" x14ac:dyDescent="0.2">
      <c r="A16" s="34">
        <f t="shared" si="0"/>
        <v>11</v>
      </c>
      <c r="B16" s="35" t="s">
        <v>18</v>
      </c>
      <c r="C16" s="36">
        <v>578</v>
      </c>
      <c r="D16" s="8">
        <v>40</v>
      </c>
      <c r="E16" s="8" t="s">
        <v>27</v>
      </c>
      <c r="F16" s="8">
        <v>395</v>
      </c>
      <c r="G16" s="35">
        <v>160</v>
      </c>
      <c r="H16" s="35">
        <v>6</v>
      </c>
      <c r="I16" s="9">
        <f>F16*14.056/H16</f>
        <v>925.35333333333335</v>
      </c>
      <c r="J16" s="52"/>
      <c r="K16" s="55"/>
      <c r="L16" s="53"/>
      <c r="M16" s="8" t="s">
        <v>24</v>
      </c>
      <c r="N16" s="34">
        <v>980</v>
      </c>
      <c r="O16" s="11">
        <v>930</v>
      </c>
      <c r="P16" s="10">
        <v>50</v>
      </c>
      <c r="Q16" s="44"/>
      <c r="R16" s="44"/>
      <c r="S16" s="44"/>
      <c r="T16" s="12"/>
      <c r="U16" s="12"/>
      <c r="V16" s="12"/>
      <c r="W16" s="12"/>
      <c r="X16" s="12"/>
      <c r="Y16" s="12"/>
      <c r="Z16" s="12"/>
      <c r="AA16" s="12"/>
      <c r="AB16" s="12"/>
    </row>
    <row r="17" spans="1:29" s="13" customFormat="1" ht="61.5" customHeight="1" x14ac:dyDescent="0.2">
      <c r="A17" s="34">
        <f t="shared" si="0"/>
        <v>12</v>
      </c>
      <c r="B17" s="35" t="s">
        <v>18</v>
      </c>
      <c r="C17" s="36">
        <v>610</v>
      </c>
      <c r="D17" s="8">
        <v>39</v>
      </c>
      <c r="E17" s="8" t="s">
        <v>27</v>
      </c>
      <c r="F17" s="8">
        <v>283</v>
      </c>
      <c r="G17" s="8">
        <v>198</v>
      </c>
      <c r="H17" s="8" t="s">
        <v>20</v>
      </c>
      <c r="I17" s="9">
        <f>F17</f>
        <v>283</v>
      </c>
      <c r="J17" s="49"/>
      <c r="K17" s="56"/>
      <c r="L17" s="51"/>
      <c r="M17" s="8" t="s">
        <v>24</v>
      </c>
      <c r="N17" s="34">
        <v>310</v>
      </c>
      <c r="O17" s="11">
        <v>310</v>
      </c>
      <c r="P17" s="10"/>
      <c r="Q17" s="40"/>
      <c r="R17" s="40"/>
      <c r="S17" s="40"/>
      <c r="T17" s="12"/>
      <c r="U17" s="12"/>
      <c r="V17" s="12"/>
      <c r="W17" s="12"/>
      <c r="X17" s="12"/>
      <c r="Y17" s="12"/>
      <c r="Z17" s="12"/>
      <c r="AA17" s="12"/>
      <c r="AB17" s="12"/>
    </row>
    <row r="18" spans="1:29" s="13" customFormat="1" ht="61.5" customHeight="1" x14ac:dyDescent="0.2">
      <c r="A18" s="34">
        <f t="shared" si="0"/>
        <v>13</v>
      </c>
      <c r="B18" s="35" t="s">
        <v>18</v>
      </c>
      <c r="C18" s="36">
        <v>756</v>
      </c>
      <c r="D18" s="8">
        <v>31</v>
      </c>
      <c r="E18" s="8" t="s">
        <v>25</v>
      </c>
      <c r="F18" s="8">
        <v>95</v>
      </c>
      <c r="G18" s="8">
        <v>183</v>
      </c>
      <c r="H18" s="8">
        <v>3</v>
      </c>
      <c r="I18" s="9">
        <f>F18*14.056/H18</f>
        <v>445.10666666666663</v>
      </c>
      <c r="J18" s="48">
        <v>8</v>
      </c>
      <c r="K18" s="48">
        <v>5</v>
      </c>
      <c r="L18" s="48" t="s">
        <v>29</v>
      </c>
      <c r="M18" s="8" t="s">
        <v>24</v>
      </c>
      <c r="N18" s="11">
        <v>470</v>
      </c>
      <c r="O18" s="11">
        <v>420</v>
      </c>
      <c r="P18" s="10">
        <v>50</v>
      </c>
      <c r="Q18" s="39">
        <v>280</v>
      </c>
      <c r="R18" s="39">
        <v>1650</v>
      </c>
      <c r="S18" s="39" t="s">
        <v>23</v>
      </c>
      <c r="T18" s="12"/>
      <c r="U18" s="12"/>
      <c r="V18" s="12"/>
      <c r="W18" s="12"/>
      <c r="X18" s="12"/>
      <c r="Y18" s="12"/>
      <c r="Z18" s="12"/>
      <c r="AA18" s="12"/>
      <c r="AB18" s="12"/>
    </row>
    <row r="19" spans="1:29" s="13" customFormat="1" ht="61.5" customHeight="1" x14ac:dyDescent="0.2">
      <c r="A19" s="34">
        <f t="shared" si="0"/>
        <v>14</v>
      </c>
      <c r="B19" s="35" t="s">
        <v>18</v>
      </c>
      <c r="C19" s="36">
        <v>754</v>
      </c>
      <c r="D19" s="8">
        <v>31</v>
      </c>
      <c r="E19" s="8" t="s">
        <v>25</v>
      </c>
      <c r="F19" s="8">
        <v>110</v>
      </c>
      <c r="G19" s="8">
        <v>192</v>
      </c>
      <c r="H19" s="8">
        <v>6</v>
      </c>
      <c r="I19" s="9">
        <f>F19*14.056/H19</f>
        <v>257.69333333333333</v>
      </c>
      <c r="J19" s="49"/>
      <c r="K19" s="49"/>
      <c r="L19" s="49"/>
      <c r="M19" s="8" t="s">
        <v>22</v>
      </c>
      <c r="N19" s="11">
        <v>280</v>
      </c>
      <c r="O19" s="11">
        <v>280</v>
      </c>
      <c r="P19" s="10"/>
      <c r="Q19" s="40"/>
      <c r="R19" s="40"/>
      <c r="S19" s="40"/>
      <c r="T19" s="12"/>
      <c r="U19" s="12"/>
      <c r="V19" s="12"/>
      <c r="W19" s="12"/>
      <c r="X19" s="12"/>
      <c r="Y19" s="12"/>
      <c r="Z19" s="12"/>
      <c r="AA19" s="12"/>
      <c r="AB19" s="12"/>
    </row>
    <row r="20" spans="1:29" s="13" customFormat="1" ht="61.5" customHeight="1" x14ac:dyDescent="0.2">
      <c r="A20" s="34">
        <f t="shared" si="0"/>
        <v>15</v>
      </c>
      <c r="B20" s="35" t="s">
        <v>18</v>
      </c>
      <c r="C20" s="36">
        <v>33</v>
      </c>
      <c r="D20" s="8">
        <v>3</v>
      </c>
      <c r="E20" s="8" t="s">
        <v>27</v>
      </c>
      <c r="F20" s="8">
        <v>670</v>
      </c>
      <c r="G20" s="8">
        <v>193</v>
      </c>
      <c r="H20" s="8"/>
      <c r="I20" s="9">
        <f>F20</f>
        <v>670</v>
      </c>
      <c r="J20" s="48">
        <v>9</v>
      </c>
      <c r="K20" s="48">
        <v>10</v>
      </c>
      <c r="L20" s="50" t="s">
        <v>30</v>
      </c>
      <c r="M20" s="8" t="s">
        <v>24</v>
      </c>
      <c r="N20" s="11">
        <v>700</v>
      </c>
      <c r="O20" s="11">
        <v>650</v>
      </c>
      <c r="P20" s="10">
        <v>50</v>
      </c>
      <c r="Q20" s="39">
        <v>713</v>
      </c>
      <c r="R20" s="39">
        <v>3680</v>
      </c>
      <c r="S20" s="39" t="s">
        <v>23</v>
      </c>
      <c r="T20" s="12"/>
      <c r="U20" s="12"/>
      <c r="V20" s="12"/>
      <c r="W20" s="12"/>
      <c r="X20" s="12"/>
      <c r="Y20" s="12"/>
      <c r="Z20" s="12"/>
      <c r="AA20" s="12"/>
      <c r="AB20" s="12"/>
    </row>
    <row r="21" spans="1:29" s="13" customFormat="1" ht="94.5" customHeight="1" x14ac:dyDescent="0.2">
      <c r="A21" s="34">
        <f t="shared" si="0"/>
        <v>16</v>
      </c>
      <c r="B21" s="35" t="s">
        <v>18</v>
      </c>
      <c r="C21" s="36">
        <v>45</v>
      </c>
      <c r="D21" s="8">
        <v>2</v>
      </c>
      <c r="E21" s="8" t="s">
        <v>27</v>
      </c>
      <c r="F21" s="8">
        <v>570</v>
      </c>
      <c r="G21" s="8">
        <v>183</v>
      </c>
      <c r="H21" s="8" t="s">
        <v>20</v>
      </c>
      <c r="I21" s="9">
        <f>F21</f>
        <v>570</v>
      </c>
      <c r="J21" s="52"/>
      <c r="K21" s="52"/>
      <c r="L21" s="53"/>
      <c r="M21" s="8" t="s">
        <v>24</v>
      </c>
      <c r="N21" s="11">
        <v>590</v>
      </c>
      <c r="O21" s="11">
        <v>540</v>
      </c>
      <c r="P21" s="10">
        <v>50</v>
      </c>
      <c r="Q21" s="44"/>
      <c r="R21" s="44"/>
      <c r="S21" s="44"/>
      <c r="T21" s="12"/>
      <c r="U21" s="12"/>
      <c r="V21" s="12"/>
      <c r="W21" s="12"/>
      <c r="X21" s="12"/>
      <c r="Y21" s="12"/>
      <c r="Z21" s="12"/>
      <c r="AA21" s="12"/>
      <c r="AB21" s="12"/>
    </row>
    <row r="22" spans="1:29" s="13" customFormat="1" ht="39.75" customHeight="1" x14ac:dyDescent="0.2">
      <c r="A22" s="34">
        <f t="shared" si="0"/>
        <v>17</v>
      </c>
      <c r="B22" s="35" t="s">
        <v>18</v>
      </c>
      <c r="C22" s="36">
        <v>28</v>
      </c>
      <c r="D22" s="8">
        <v>12</v>
      </c>
      <c r="E22" s="8" t="s">
        <v>27</v>
      </c>
      <c r="F22" s="8">
        <v>490</v>
      </c>
      <c r="G22" s="8">
        <v>186</v>
      </c>
      <c r="H22" s="8" t="s">
        <v>20</v>
      </c>
      <c r="I22" s="9">
        <f>F22</f>
        <v>490</v>
      </c>
      <c r="J22" s="52"/>
      <c r="K22" s="52"/>
      <c r="L22" s="53"/>
      <c r="M22" s="8" t="s">
        <v>24</v>
      </c>
      <c r="N22" s="11">
        <v>500</v>
      </c>
      <c r="O22" s="11">
        <v>450</v>
      </c>
      <c r="P22" s="10">
        <v>50</v>
      </c>
      <c r="Q22" s="44"/>
      <c r="R22" s="44"/>
      <c r="S22" s="44"/>
      <c r="T22" s="12"/>
      <c r="U22" s="12"/>
      <c r="V22" s="12"/>
      <c r="W22" s="12"/>
      <c r="X22" s="12"/>
      <c r="Y22" s="12"/>
      <c r="Z22" s="12"/>
      <c r="AA22" s="12"/>
      <c r="AB22" s="12"/>
    </row>
    <row r="23" spans="1:29" s="13" customFormat="1" ht="61.5" customHeight="1" x14ac:dyDescent="0.2">
      <c r="A23" s="34">
        <f t="shared" si="0"/>
        <v>18</v>
      </c>
      <c r="B23" s="35" t="s">
        <v>18</v>
      </c>
      <c r="C23" s="36">
        <v>47</v>
      </c>
      <c r="D23" s="8">
        <v>2</v>
      </c>
      <c r="E23" s="8" t="s">
        <v>27</v>
      </c>
      <c r="F23" s="8">
        <v>125</v>
      </c>
      <c r="G23" s="8">
        <v>120</v>
      </c>
      <c r="H23" s="8">
        <v>6</v>
      </c>
      <c r="I23" s="9">
        <f>F23*14.056/H23</f>
        <v>292.83333333333331</v>
      </c>
      <c r="J23" s="52"/>
      <c r="K23" s="52"/>
      <c r="L23" s="53"/>
      <c r="M23" s="8" t="s">
        <v>22</v>
      </c>
      <c r="N23" s="11">
        <v>300</v>
      </c>
      <c r="O23" s="11">
        <v>300</v>
      </c>
      <c r="P23" s="10"/>
      <c r="Q23" s="44"/>
      <c r="R23" s="44"/>
      <c r="S23" s="44"/>
      <c r="T23" s="12"/>
      <c r="U23" s="12"/>
      <c r="V23" s="12"/>
      <c r="W23" s="12"/>
      <c r="X23" s="12"/>
      <c r="Y23" s="12"/>
      <c r="Z23" s="12"/>
      <c r="AA23" s="12"/>
      <c r="AB23" s="12"/>
    </row>
    <row r="24" spans="1:29" s="13" customFormat="1" ht="49.5" customHeight="1" x14ac:dyDescent="0.2">
      <c r="A24" s="34">
        <f t="shared" si="0"/>
        <v>19</v>
      </c>
      <c r="B24" s="35" t="s">
        <v>18</v>
      </c>
      <c r="C24" s="36">
        <v>539</v>
      </c>
      <c r="D24" s="8">
        <v>2</v>
      </c>
      <c r="E24" s="8" t="s">
        <v>27</v>
      </c>
      <c r="F24" s="8">
        <v>225</v>
      </c>
      <c r="G24" s="8">
        <v>195</v>
      </c>
      <c r="H24" s="35">
        <v>10</v>
      </c>
      <c r="I24" s="9">
        <f>F24*14.056/H24</f>
        <v>316.26</v>
      </c>
      <c r="J24" s="48">
        <v>10</v>
      </c>
      <c r="K24" s="48">
        <v>11</v>
      </c>
      <c r="L24" s="50" t="s">
        <v>31</v>
      </c>
      <c r="M24" s="8" t="s">
        <v>24</v>
      </c>
      <c r="N24" s="11">
        <v>330</v>
      </c>
      <c r="O24" s="34">
        <v>280</v>
      </c>
      <c r="P24" s="10">
        <v>50</v>
      </c>
      <c r="Q24" s="39">
        <v>597</v>
      </c>
      <c r="R24" s="39">
        <v>3084</v>
      </c>
      <c r="S24" s="39" t="s">
        <v>23</v>
      </c>
      <c r="T24" s="12"/>
      <c r="U24" s="12"/>
      <c r="V24" s="12"/>
      <c r="W24" s="12"/>
      <c r="X24" s="12"/>
      <c r="Y24" s="12"/>
      <c r="Z24" s="12"/>
      <c r="AA24" s="12"/>
      <c r="AB24" s="12"/>
    </row>
    <row r="25" spans="1:29" s="13" customFormat="1" ht="90.75" customHeight="1" x14ac:dyDescent="0.2">
      <c r="A25" s="34">
        <f t="shared" si="0"/>
        <v>20</v>
      </c>
      <c r="B25" s="35" t="s">
        <v>18</v>
      </c>
      <c r="C25" s="36">
        <v>32</v>
      </c>
      <c r="D25" s="8">
        <v>12</v>
      </c>
      <c r="E25" s="8" t="s">
        <v>25</v>
      </c>
      <c r="F25" s="8">
        <v>260</v>
      </c>
      <c r="G25" s="8">
        <v>193</v>
      </c>
      <c r="H25" s="35" t="s">
        <v>20</v>
      </c>
      <c r="I25" s="35">
        <f t="shared" ref="I25" si="1">F25</f>
        <v>260</v>
      </c>
      <c r="J25" s="52"/>
      <c r="K25" s="52"/>
      <c r="L25" s="53"/>
      <c r="M25" s="8" t="s">
        <v>22</v>
      </c>
      <c r="N25" s="11">
        <v>260</v>
      </c>
      <c r="O25" s="34">
        <v>260</v>
      </c>
      <c r="P25" s="10"/>
      <c r="Q25" s="44"/>
      <c r="R25" s="44"/>
      <c r="S25" s="44"/>
      <c r="T25" s="12"/>
      <c r="U25" s="12"/>
      <c r="V25" s="12"/>
      <c r="W25" s="12"/>
      <c r="X25" s="12"/>
      <c r="Y25" s="12"/>
      <c r="Z25" s="12"/>
      <c r="AA25" s="12"/>
      <c r="AB25" s="12"/>
      <c r="AC25" s="14"/>
    </row>
    <row r="26" spans="1:29" s="13" customFormat="1" ht="61.5" customHeight="1" x14ac:dyDescent="0.2">
      <c r="A26" s="34">
        <f t="shared" si="0"/>
        <v>21</v>
      </c>
      <c r="B26" s="35" t="s">
        <v>18</v>
      </c>
      <c r="C26" s="36">
        <v>31</v>
      </c>
      <c r="D26" s="8">
        <v>12</v>
      </c>
      <c r="E26" s="8" t="s">
        <v>25</v>
      </c>
      <c r="F26" s="8">
        <v>185</v>
      </c>
      <c r="G26" s="8">
        <v>173</v>
      </c>
      <c r="H26" s="15">
        <v>10</v>
      </c>
      <c r="I26" s="9">
        <f>F26*14.056/H26</f>
        <v>260.03599999999994</v>
      </c>
      <c r="J26" s="52"/>
      <c r="K26" s="52"/>
      <c r="L26" s="53"/>
      <c r="M26" s="8" t="s">
        <v>22</v>
      </c>
      <c r="N26" s="11">
        <v>260</v>
      </c>
      <c r="O26" s="11">
        <v>260</v>
      </c>
      <c r="P26" s="10"/>
      <c r="Q26" s="44"/>
      <c r="R26" s="44"/>
      <c r="S26" s="44"/>
      <c r="T26" s="12"/>
      <c r="U26" s="12"/>
      <c r="V26" s="12"/>
      <c r="W26" s="12"/>
      <c r="X26" s="12"/>
      <c r="Y26" s="12"/>
      <c r="Z26" s="12"/>
      <c r="AA26" s="12"/>
      <c r="AB26" s="12"/>
    </row>
    <row r="27" spans="1:29" s="13" customFormat="1" ht="80.25" customHeight="1" x14ac:dyDescent="0.2">
      <c r="A27" s="34">
        <f t="shared" si="0"/>
        <v>22</v>
      </c>
      <c r="B27" s="35" t="s">
        <v>18</v>
      </c>
      <c r="C27" s="36">
        <v>1973</v>
      </c>
      <c r="D27" s="8">
        <v>95</v>
      </c>
      <c r="E27" s="8" t="s">
        <v>27</v>
      </c>
      <c r="F27" s="8">
        <v>195</v>
      </c>
      <c r="G27" s="8">
        <v>95</v>
      </c>
      <c r="H27" s="10">
        <v>4</v>
      </c>
      <c r="I27" s="9">
        <f>F27*14.056/H27</f>
        <v>685.2299999999999</v>
      </c>
      <c r="J27" s="49"/>
      <c r="K27" s="49"/>
      <c r="L27" s="51"/>
      <c r="M27" s="8" t="s">
        <v>24</v>
      </c>
      <c r="N27" s="11">
        <v>740</v>
      </c>
      <c r="O27" s="11">
        <v>690</v>
      </c>
      <c r="P27" s="10">
        <v>50</v>
      </c>
      <c r="Q27" s="40"/>
      <c r="R27" s="40"/>
      <c r="S27" s="40"/>
      <c r="T27" s="12"/>
      <c r="U27" s="12"/>
      <c r="V27" s="12"/>
      <c r="W27" s="12"/>
      <c r="X27" s="12"/>
      <c r="Y27" s="12"/>
      <c r="Z27" s="12"/>
      <c r="AA27" s="12"/>
      <c r="AB27" s="12"/>
      <c r="AC27" s="14"/>
    </row>
    <row r="28" spans="1:29" s="13" customFormat="1" ht="80.25" customHeight="1" x14ac:dyDescent="0.2">
      <c r="A28" s="34">
        <f t="shared" si="0"/>
        <v>23</v>
      </c>
      <c r="B28" s="8" t="s">
        <v>18</v>
      </c>
      <c r="C28" s="36">
        <v>30</v>
      </c>
      <c r="D28" s="8">
        <v>12</v>
      </c>
      <c r="E28" s="8" t="s">
        <v>25</v>
      </c>
      <c r="F28" s="8">
        <v>225</v>
      </c>
      <c r="G28" s="8">
        <v>197</v>
      </c>
      <c r="H28" s="10">
        <v>5</v>
      </c>
      <c r="I28" s="9">
        <f>F28*14.056/H28</f>
        <v>632.52</v>
      </c>
      <c r="J28" s="48">
        <v>11</v>
      </c>
      <c r="K28" s="48">
        <v>12</v>
      </c>
      <c r="L28" s="50" t="s">
        <v>32</v>
      </c>
      <c r="M28" s="8" t="s">
        <v>24</v>
      </c>
      <c r="N28" s="11">
        <v>670</v>
      </c>
      <c r="O28" s="11">
        <v>620</v>
      </c>
      <c r="P28" s="10">
        <v>50</v>
      </c>
      <c r="Q28" s="39">
        <v>980</v>
      </c>
      <c r="R28" s="39">
        <v>5058</v>
      </c>
      <c r="S28" s="39" t="s">
        <v>23</v>
      </c>
      <c r="T28" s="12"/>
      <c r="U28" s="12"/>
      <c r="V28" s="12"/>
      <c r="W28" s="12"/>
      <c r="X28" s="12"/>
      <c r="Y28" s="12"/>
      <c r="Z28" s="12"/>
      <c r="AA28" s="12"/>
      <c r="AB28" s="12"/>
      <c r="AC28" s="14"/>
    </row>
    <row r="29" spans="1:29" s="13" customFormat="1" ht="49.5" customHeight="1" x14ac:dyDescent="0.2">
      <c r="A29" s="34">
        <f t="shared" si="0"/>
        <v>24</v>
      </c>
      <c r="B29" s="8" t="s">
        <v>18</v>
      </c>
      <c r="C29" s="36">
        <v>4</v>
      </c>
      <c r="D29" s="8">
        <v>4</v>
      </c>
      <c r="E29" s="8" t="s">
        <v>27</v>
      </c>
      <c r="F29" s="8">
        <v>305</v>
      </c>
      <c r="G29" s="8">
        <v>199</v>
      </c>
      <c r="H29" s="15" t="s">
        <v>20</v>
      </c>
      <c r="I29" s="35">
        <f t="shared" ref="I29:I33" si="2">F29</f>
        <v>305</v>
      </c>
      <c r="J29" s="52"/>
      <c r="K29" s="52"/>
      <c r="L29" s="53"/>
      <c r="M29" s="8" t="s">
        <v>24</v>
      </c>
      <c r="N29" s="11">
        <v>320</v>
      </c>
      <c r="O29" s="11">
        <v>270</v>
      </c>
      <c r="P29" s="10">
        <v>50</v>
      </c>
      <c r="Q29" s="44"/>
      <c r="R29" s="44"/>
      <c r="S29" s="44"/>
      <c r="T29" s="12"/>
      <c r="U29" s="12"/>
      <c r="V29" s="12"/>
      <c r="W29" s="12"/>
      <c r="X29" s="12"/>
      <c r="Y29" s="12"/>
      <c r="Z29" s="12"/>
      <c r="AA29" s="12"/>
      <c r="AB29" s="12"/>
      <c r="AC29" s="14"/>
    </row>
    <row r="30" spans="1:29" s="13" customFormat="1" ht="73.5" customHeight="1" x14ac:dyDescent="0.2">
      <c r="A30" s="34">
        <f t="shared" si="0"/>
        <v>25</v>
      </c>
      <c r="B30" s="8" t="s">
        <v>18</v>
      </c>
      <c r="C30" s="36">
        <v>29</v>
      </c>
      <c r="D30" s="8">
        <v>12</v>
      </c>
      <c r="E30" s="8" t="s">
        <v>25</v>
      </c>
      <c r="F30" s="8">
        <v>580</v>
      </c>
      <c r="G30" s="8">
        <v>180</v>
      </c>
      <c r="H30" s="15">
        <v>12</v>
      </c>
      <c r="I30" s="9">
        <f>F30*14.056/H30</f>
        <v>679.37333333333333</v>
      </c>
      <c r="J30" s="52"/>
      <c r="K30" s="52"/>
      <c r="L30" s="53"/>
      <c r="M30" s="8" t="s">
        <v>24</v>
      </c>
      <c r="N30" s="11">
        <v>700</v>
      </c>
      <c r="O30" s="11">
        <v>650</v>
      </c>
      <c r="P30" s="10">
        <v>50</v>
      </c>
      <c r="Q30" s="44"/>
      <c r="R30" s="44"/>
      <c r="S30" s="44"/>
      <c r="T30" s="12"/>
      <c r="U30" s="12"/>
      <c r="V30" s="12"/>
      <c r="W30" s="12"/>
      <c r="X30" s="12"/>
      <c r="Y30" s="12"/>
      <c r="Z30" s="12"/>
      <c r="AA30" s="12"/>
      <c r="AB30" s="12"/>
      <c r="AC30" s="14"/>
    </row>
    <row r="31" spans="1:29" s="13" customFormat="1" ht="49.5" customHeight="1" x14ac:dyDescent="0.2">
      <c r="A31" s="34">
        <f t="shared" si="0"/>
        <v>26</v>
      </c>
      <c r="B31" s="8" t="s">
        <v>18</v>
      </c>
      <c r="C31" s="36">
        <v>464</v>
      </c>
      <c r="D31" s="8">
        <v>4</v>
      </c>
      <c r="E31" s="8" t="s">
        <v>25</v>
      </c>
      <c r="F31" s="8">
        <v>180</v>
      </c>
      <c r="G31" s="8">
        <v>173</v>
      </c>
      <c r="H31" s="10">
        <v>7</v>
      </c>
      <c r="I31" s="9">
        <f>F31*14.056/H31</f>
        <v>361.44</v>
      </c>
      <c r="J31" s="49"/>
      <c r="K31" s="49"/>
      <c r="L31" s="51"/>
      <c r="M31" s="8" t="s">
        <v>24</v>
      </c>
      <c r="N31" s="11">
        <v>370</v>
      </c>
      <c r="O31" s="11">
        <v>320</v>
      </c>
      <c r="P31" s="10">
        <v>50</v>
      </c>
      <c r="Q31" s="40"/>
      <c r="R31" s="40"/>
      <c r="S31" s="40"/>
      <c r="T31" s="12"/>
      <c r="U31" s="12"/>
      <c r="V31" s="12"/>
      <c r="W31" s="12"/>
      <c r="X31" s="12"/>
      <c r="Y31" s="12"/>
      <c r="Z31" s="12"/>
      <c r="AA31" s="12"/>
      <c r="AB31" s="12"/>
      <c r="AC31" s="14"/>
    </row>
    <row r="32" spans="1:29" s="13" customFormat="1" ht="95.25" customHeight="1" x14ac:dyDescent="0.2">
      <c r="A32" s="34">
        <f t="shared" si="0"/>
        <v>27</v>
      </c>
      <c r="B32" s="8" t="s">
        <v>18</v>
      </c>
      <c r="C32" s="36">
        <v>3827</v>
      </c>
      <c r="D32" s="8">
        <v>64</v>
      </c>
      <c r="E32" s="8" t="s">
        <v>25</v>
      </c>
      <c r="F32" s="8">
        <v>295</v>
      </c>
      <c r="G32" s="8">
        <v>138</v>
      </c>
      <c r="H32" s="10">
        <v>7</v>
      </c>
      <c r="I32" s="9">
        <f>F32*14.056/H32</f>
        <v>592.3599999999999</v>
      </c>
      <c r="J32" s="48">
        <v>12</v>
      </c>
      <c r="K32" s="48">
        <v>5</v>
      </c>
      <c r="L32" s="50" t="s">
        <v>33</v>
      </c>
      <c r="M32" s="8" t="s">
        <v>24</v>
      </c>
      <c r="N32" s="11">
        <v>630</v>
      </c>
      <c r="O32" s="11">
        <v>580</v>
      </c>
      <c r="P32" s="10">
        <v>50</v>
      </c>
      <c r="Q32" s="39">
        <v>256</v>
      </c>
      <c r="R32" s="39">
        <v>1838</v>
      </c>
      <c r="S32" s="39" t="s">
        <v>23</v>
      </c>
      <c r="T32" s="12"/>
      <c r="U32" s="12"/>
      <c r="V32" s="12"/>
      <c r="W32" s="12"/>
      <c r="X32" s="12"/>
      <c r="Y32" s="12"/>
      <c r="Z32" s="12"/>
      <c r="AA32" s="12"/>
      <c r="AB32" s="12"/>
      <c r="AC32" s="14"/>
    </row>
    <row r="33" spans="1:29" s="13" customFormat="1" ht="79.5" customHeight="1" x14ac:dyDescent="0.2">
      <c r="A33" s="34">
        <f t="shared" si="0"/>
        <v>28</v>
      </c>
      <c r="B33" s="8" t="s">
        <v>18</v>
      </c>
      <c r="C33" s="36">
        <v>3828</v>
      </c>
      <c r="D33" s="8">
        <v>64</v>
      </c>
      <c r="E33" s="8" t="s">
        <v>27</v>
      </c>
      <c r="F33" s="8">
        <v>195</v>
      </c>
      <c r="G33" s="8">
        <v>188</v>
      </c>
      <c r="H33" s="15" t="s">
        <v>20</v>
      </c>
      <c r="I33" s="35">
        <f t="shared" si="2"/>
        <v>195</v>
      </c>
      <c r="J33" s="49"/>
      <c r="K33" s="49"/>
      <c r="L33" s="51"/>
      <c r="M33" s="8" t="s">
        <v>22</v>
      </c>
      <c r="N33" s="11">
        <v>220</v>
      </c>
      <c r="O33" s="11">
        <v>220</v>
      </c>
      <c r="P33" s="10"/>
      <c r="Q33" s="40"/>
      <c r="R33" s="40"/>
      <c r="S33" s="40"/>
      <c r="T33" s="12"/>
      <c r="U33" s="12"/>
      <c r="V33" s="12"/>
      <c r="W33" s="12"/>
      <c r="X33" s="12"/>
      <c r="Y33" s="12"/>
      <c r="Z33" s="12"/>
      <c r="AA33" s="12"/>
      <c r="AB33" s="12"/>
      <c r="AC33" s="14"/>
    </row>
    <row r="34" spans="1:29" s="13" customFormat="1" ht="70.5" customHeight="1" x14ac:dyDescent="0.2">
      <c r="A34" s="34">
        <f t="shared" si="0"/>
        <v>29</v>
      </c>
      <c r="B34" s="8" t="s">
        <v>18</v>
      </c>
      <c r="C34" s="36">
        <v>69</v>
      </c>
      <c r="D34" s="8">
        <v>2</v>
      </c>
      <c r="E34" s="8" t="s">
        <v>27</v>
      </c>
      <c r="F34" s="8">
        <v>460</v>
      </c>
      <c r="G34" s="8">
        <v>160</v>
      </c>
      <c r="H34" s="10">
        <v>8</v>
      </c>
      <c r="I34" s="9">
        <f>F34*14.056/H34</f>
        <v>808.21999999999991</v>
      </c>
      <c r="J34" s="47">
        <v>14</v>
      </c>
      <c r="K34" s="47">
        <v>4</v>
      </c>
      <c r="L34" s="47" t="s">
        <v>34</v>
      </c>
      <c r="M34" s="8" t="s">
        <v>24</v>
      </c>
      <c r="N34" s="11">
        <v>850</v>
      </c>
      <c r="O34" s="10">
        <v>800</v>
      </c>
      <c r="P34" s="10">
        <v>50</v>
      </c>
      <c r="Q34" s="39">
        <v>334</v>
      </c>
      <c r="R34" s="39">
        <v>1724</v>
      </c>
      <c r="S34" s="41" t="s">
        <v>23</v>
      </c>
      <c r="T34" s="12"/>
      <c r="U34" s="12"/>
      <c r="V34" s="12"/>
      <c r="W34" s="12"/>
      <c r="X34" s="12"/>
      <c r="Y34" s="12"/>
      <c r="Z34" s="12"/>
      <c r="AA34" s="12"/>
      <c r="AB34" s="12"/>
      <c r="AC34" s="14"/>
    </row>
    <row r="35" spans="1:29" s="13" customFormat="1" ht="63.75" customHeight="1" x14ac:dyDescent="0.2">
      <c r="A35" s="34">
        <f t="shared" si="0"/>
        <v>30</v>
      </c>
      <c r="B35" s="8" t="s">
        <v>18</v>
      </c>
      <c r="C35" s="36">
        <v>618</v>
      </c>
      <c r="D35" s="8">
        <v>2</v>
      </c>
      <c r="E35" s="8" t="s">
        <v>27</v>
      </c>
      <c r="F35" s="8">
        <v>310</v>
      </c>
      <c r="G35" s="8">
        <v>179</v>
      </c>
      <c r="H35" s="10">
        <v>12</v>
      </c>
      <c r="I35" s="9">
        <f>F35*14.056/H35</f>
        <v>363.11333333333329</v>
      </c>
      <c r="J35" s="47"/>
      <c r="K35" s="47"/>
      <c r="L35" s="47"/>
      <c r="M35" s="8" t="s">
        <v>24</v>
      </c>
      <c r="N35" s="11">
        <v>380</v>
      </c>
      <c r="O35" s="10">
        <v>330</v>
      </c>
      <c r="P35" s="10">
        <v>50</v>
      </c>
      <c r="Q35" s="40"/>
      <c r="R35" s="40"/>
      <c r="S35" s="42"/>
      <c r="T35" s="12"/>
      <c r="U35" s="12"/>
      <c r="V35" s="12"/>
      <c r="W35" s="12"/>
      <c r="X35" s="12"/>
      <c r="Y35" s="12"/>
      <c r="Z35" s="12"/>
      <c r="AA35" s="12"/>
      <c r="AB35" s="12"/>
      <c r="AC35" s="14"/>
    </row>
    <row r="36" spans="1:29" s="20" customFormat="1" ht="49.5" customHeight="1" x14ac:dyDescent="0.2">
      <c r="A36" s="33"/>
      <c r="B36" s="31" t="s">
        <v>35</v>
      </c>
      <c r="C36" s="32">
        <f>COUNT(A6:A35)</f>
        <v>30</v>
      </c>
      <c r="D36" s="31"/>
      <c r="E36" s="30"/>
      <c r="F36" s="30"/>
      <c r="G36" s="30"/>
      <c r="H36" s="33"/>
      <c r="I36" s="30"/>
      <c r="J36" s="30"/>
      <c r="K36" s="30"/>
      <c r="L36" s="30"/>
      <c r="M36" s="30"/>
      <c r="N36" s="30">
        <f>SUM(N6:N35)</f>
        <v>13760</v>
      </c>
      <c r="O36" s="16">
        <f>SUM(O6:O35)</f>
        <v>12860</v>
      </c>
      <c r="P36" s="16">
        <f>SUM(P6:P35)</f>
        <v>900</v>
      </c>
      <c r="Q36" s="17">
        <f>SUM(Q6:Q35)</f>
        <v>5402</v>
      </c>
      <c r="R36" s="17">
        <f>SUM(R6:R35)</f>
        <v>28604</v>
      </c>
      <c r="S36" s="17"/>
      <c r="T36" s="18"/>
      <c r="U36" s="18"/>
      <c r="V36" s="18"/>
      <c r="W36" s="18"/>
      <c r="X36" s="18"/>
      <c r="Y36" s="18"/>
      <c r="Z36" s="18"/>
      <c r="AA36" s="18"/>
      <c r="AB36" s="18"/>
      <c r="AC36" s="19"/>
    </row>
    <row r="37" spans="1:29" s="27" customFormat="1" x14ac:dyDescent="0.2">
      <c r="A37" s="46"/>
      <c r="B37" s="46"/>
      <c r="C37" s="21"/>
      <c r="D37" s="22"/>
      <c r="E37" s="21"/>
      <c r="F37" s="23"/>
      <c r="G37" s="24"/>
      <c r="H37" s="25"/>
      <c r="I37" s="24"/>
      <c r="J37" s="22"/>
      <c r="K37" s="22"/>
      <c r="L37" s="22"/>
      <c r="M37" s="22"/>
      <c r="N37" s="22"/>
      <c r="O37" s="26"/>
      <c r="P37" s="26"/>
      <c r="AC37" s="14"/>
    </row>
    <row r="38" spans="1:29" ht="49.5" customHeight="1" x14ac:dyDescent="0.3">
      <c r="A38" s="58" t="s">
        <v>38</v>
      </c>
      <c r="B38" s="58"/>
      <c r="C38" s="58"/>
      <c r="D38" s="58"/>
      <c r="E38" s="58"/>
      <c r="F38" s="58"/>
      <c r="G38" s="58"/>
      <c r="H38" s="58"/>
      <c r="I38" s="58"/>
      <c r="J38" s="7"/>
      <c r="K38" s="38"/>
      <c r="L38" s="38"/>
      <c r="M38" s="38"/>
      <c r="N38" s="38"/>
      <c r="O38" s="38"/>
      <c r="P38" s="38"/>
      <c r="Q38" s="37"/>
    </row>
    <row r="39" spans="1:29" ht="32.25" customHeight="1" x14ac:dyDescent="0.2">
      <c r="B39" s="7" t="s">
        <v>39</v>
      </c>
    </row>
  </sheetData>
  <mergeCells count="77">
    <mergeCell ref="A38:I3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R4:R5"/>
    <mergeCell ref="J6:J10"/>
    <mergeCell ref="K6:K10"/>
    <mergeCell ref="L6:L10"/>
    <mergeCell ref="Q6:Q10"/>
    <mergeCell ref="R6:R10"/>
    <mergeCell ref="Q4:Q5"/>
    <mergeCell ref="O4:O5"/>
    <mergeCell ref="P4:P5"/>
    <mergeCell ref="L4:L5"/>
    <mergeCell ref="M4:M5"/>
    <mergeCell ref="N4:N5"/>
    <mergeCell ref="K4:K5"/>
    <mergeCell ref="R11:R14"/>
    <mergeCell ref="J15:J17"/>
    <mergeCell ref="K15:K17"/>
    <mergeCell ref="L15:L17"/>
    <mergeCell ref="Q15:Q17"/>
    <mergeCell ref="R15:R17"/>
    <mergeCell ref="J11:J14"/>
    <mergeCell ref="K11:K14"/>
    <mergeCell ref="L11:L14"/>
    <mergeCell ref="Q11:Q14"/>
    <mergeCell ref="R18:R19"/>
    <mergeCell ref="J20:J23"/>
    <mergeCell ref="K20:K23"/>
    <mergeCell ref="L20:L23"/>
    <mergeCell ref="Q20:Q23"/>
    <mergeCell ref="R20:R23"/>
    <mergeCell ref="J18:J19"/>
    <mergeCell ref="K18:K19"/>
    <mergeCell ref="L18:L19"/>
    <mergeCell ref="Q18:Q19"/>
    <mergeCell ref="R24:R27"/>
    <mergeCell ref="J28:J31"/>
    <mergeCell ref="K28:K31"/>
    <mergeCell ref="L28:L31"/>
    <mergeCell ref="Q28:Q31"/>
    <mergeCell ref="R28:R31"/>
    <mergeCell ref="J24:J27"/>
    <mergeCell ref="K24:K27"/>
    <mergeCell ref="L24:L27"/>
    <mergeCell ref="Q24:Q27"/>
    <mergeCell ref="K34:K35"/>
    <mergeCell ref="L34:L35"/>
    <mergeCell ref="Q34:Q35"/>
    <mergeCell ref="R34:R35"/>
    <mergeCell ref="J32:J33"/>
    <mergeCell ref="K32:K33"/>
    <mergeCell ref="L32:L33"/>
    <mergeCell ref="Q32:Q33"/>
    <mergeCell ref="S32:S33"/>
    <mergeCell ref="S34:S35"/>
    <mergeCell ref="A2:S2"/>
    <mergeCell ref="O1:S1"/>
    <mergeCell ref="S15:S17"/>
    <mergeCell ref="S18:S19"/>
    <mergeCell ref="S20:S23"/>
    <mergeCell ref="S24:S27"/>
    <mergeCell ref="S28:S31"/>
    <mergeCell ref="S4:S5"/>
    <mergeCell ref="S6:S10"/>
    <mergeCell ref="S11:S14"/>
    <mergeCell ref="A37:B37"/>
    <mergeCell ref="R32:R33"/>
    <mergeCell ref="J34:J35"/>
  </mergeCells>
  <printOptions horizontalCentered="1"/>
  <pageMargins left="0" right="0" top="0" bottom="0" header="0" footer="0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Тайлаки PAG+ПАВ</vt:lpstr>
      <vt:lpstr>'Тайлаки PAG+ПАВ'!Заголовки_для_печати</vt:lpstr>
      <vt:lpstr>'Тайлаки PAG+ПАВ'!Область_печати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2014-12-26T06:37:54Z</cp:lastPrinted>
  <dcterms:created xsi:type="dcterms:W3CDTF">2014-12-24T10:00:20Z</dcterms:created>
  <dcterms:modified xsi:type="dcterms:W3CDTF">2015-01-03T11:22:43Z</dcterms:modified>
</cp:coreProperties>
</file>