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60" windowWidth="20730" windowHeight="11760"/>
  </bookViews>
  <sheets>
    <sheet name="Спецификация" sheetId="10" r:id="rId1"/>
  </sheets>
  <definedNames>
    <definedName name="_xlnm._FilterDatabase" localSheetId="0" hidden="1">Спецификация!$B$5:$F$98</definedName>
    <definedName name="Z_BFC37919_C1C7_4105_BA9A_8A1F44B24F68_.wvu.Cols" localSheetId="0" hidden="1">Спецификация!#REF!</definedName>
    <definedName name="Z_BFC37919_C1C7_4105_BA9A_8A1F44B24F68_.wvu.PrintArea" localSheetId="0" hidden="1">Спецификация!$C$1:$F$98</definedName>
    <definedName name="Z_BFC37919_C1C7_4105_BA9A_8A1F44B24F68_.wvu.PrintTitles" localSheetId="0" hidden="1">Спецификация!$5:$5</definedName>
    <definedName name="_xlnm.Print_Titles" localSheetId="0">Спецификация!$5:$5</definedName>
    <definedName name="Индекс">#REF!</definedName>
    <definedName name="_xlnm.Print_Area" localSheetId="0">Спецификация!$B$1:$J$108</definedName>
    <definedName name="Спецификация">Спецификация!$B$5:$J$98</definedName>
  </definedNames>
  <calcPr calcId="145621"/>
</workbook>
</file>

<file path=xl/calcChain.xml><?xml version="1.0" encoding="utf-8"?>
<calcChain xmlns="http://schemas.openxmlformats.org/spreadsheetml/2006/main">
  <c r="B55" i="10" l="1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H93" i="10"/>
  <c r="I93" i="10" s="1"/>
  <c r="J93" i="10" s="1"/>
  <c r="H83" i="10"/>
  <c r="I83" i="10" s="1"/>
  <c r="J83" i="10" s="1"/>
  <c r="H67" i="10"/>
  <c r="I67" i="10" s="1"/>
  <c r="J67" i="10" s="1"/>
  <c r="H55" i="10"/>
  <c r="I55" i="10" s="1"/>
  <c r="J55" i="10" s="1"/>
  <c r="H66" i="10" l="1"/>
  <c r="I66" i="10" s="1"/>
  <c r="J66" i="10" s="1"/>
  <c r="H68" i="10"/>
  <c r="I68" i="10" s="1"/>
  <c r="J68" i="10" s="1"/>
  <c r="H69" i="10"/>
  <c r="I69" i="10" s="1"/>
  <c r="J69" i="10" s="1"/>
  <c r="H70" i="10"/>
  <c r="I70" i="10" s="1"/>
  <c r="J70" i="10" s="1"/>
  <c r="H71" i="10"/>
  <c r="I71" i="10" s="1"/>
  <c r="J71" i="10" s="1"/>
  <c r="H72" i="10"/>
  <c r="I72" i="10" s="1"/>
  <c r="H73" i="10"/>
  <c r="I73" i="10" s="1"/>
  <c r="J73" i="10" s="1"/>
  <c r="H74" i="10"/>
  <c r="I74" i="10" s="1"/>
  <c r="H75" i="10"/>
  <c r="I75" i="10"/>
  <c r="J75" i="10" s="1"/>
  <c r="H76" i="10"/>
  <c r="I76" i="10" s="1"/>
  <c r="J76" i="10" s="1"/>
  <c r="H77" i="10"/>
  <c r="I77" i="10" s="1"/>
  <c r="J77" i="10" s="1"/>
  <c r="H78" i="10"/>
  <c r="I78" i="10" s="1"/>
  <c r="B66" i="10"/>
  <c r="J78" i="10" l="1"/>
  <c r="J74" i="10"/>
  <c r="J72" i="10"/>
  <c r="H28" i="10"/>
  <c r="I28" i="10" s="1"/>
  <c r="J28" i="10" s="1"/>
  <c r="H29" i="10"/>
  <c r="I29" i="10" s="1"/>
  <c r="J29" i="10" s="1"/>
  <c r="H30" i="10"/>
  <c r="I30" i="10" s="1"/>
  <c r="J30" i="10" s="1"/>
  <c r="H31" i="10"/>
  <c r="I31" i="10" s="1"/>
  <c r="J31" i="10" s="1"/>
  <c r="H32" i="10"/>
  <c r="I32" i="10" s="1"/>
  <c r="J32" i="10" s="1"/>
  <c r="H33" i="10"/>
  <c r="I33" i="10" s="1"/>
  <c r="J33" i="10" s="1"/>
  <c r="H34" i="10"/>
  <c r="I34" i="10" s="1"/>
  <c r="J34" i="10" s="1"/>
  <c r="H35" i="10"/>
  <c r="I35" i="10" s="1"/>
  <c r="J35" i="10" s="1"/>
  <c r="H36" i="10"/>
  <c r="I36" i="10" s="1"/>
  <c r="J36" i="10" s="1"/>
  <c r="H37" i="10"/>
  <c r="I37" i="10" s="1"/>
  <c r="J37" i="10" s="1"/>
  <c r="H38" i="10"/>
  <c r="I38" i="10" s="1"/>
  <c r="J38" i="10" s="1"/>
  <c r="H39" i="10"/>
  <c r="I39" i="10" s="1"/>
  <c r="J39" i="10" s="1"/>
  <c r="H40" i="10"/>
  <c r="I40" i="10" s="1"/>
  <c r="J40" i="10" s="1"/>
  <c r="H41" i="10"/>
  <c r="I41" i="10" s="1"/>
  <c r="J41" i="10" s="1"/>
  <c r="H42" i="10"/>
  <c r="I42" i="10" s="1"/>
  <c r="J42" i="10" s="1"/>
  <c r="H43" i="10"/>
  <c r="I43" i="10" s="1"/>
  <c r="J43" i="10" s="1"/>
  <c r="H44" i="10"/>
  <c r="I44" i="10" s="1"/>
  <c r="J44" i="10" s="1"/>
  <c r="H45" i="10"/>
  <c r="I45" i="10" s="1"/>
  <c r="J45" i="10" s="1"/>
  <c r="H46" i="10"/>
  <c r="I46" i="10" s="1"/>
  <c r="J46" i="10" s="1"/>
  <c r="H47" i="10"/>
  <c r="I47" i="10" s="1"/>
  <c r="J47" i="10" s="1"/>
  <c r="H48" i="10"/>
  <c r="I48" i="10" s="1"/>
  <c r="J48" i="10" s="1"/>
  <c r="H49" i="10"/>
  <c r="I49" i="10" s="1"/>
  <c r="J49" i="10" s="1"/>
  <c r="H98" i="10"/>
  <c r="I98" i="10" s="1"/>
  <c r="H97" i="10"/>
  <c r="H96" i="10"/>
  <c r="I96" i="10" s="1"/>
  <c r="H95" i="10"/>
  <c r="H94" i="10"/>
  <c r="I94" i="10" s="1"/>
  <c r="H92" i="10"/>
  <c r="H91" i="10"/>
  <c r="I91" i="10" s="1"/>
  <c r="H90" i="10"/>
  <c r="H89" i="10"/>
  <c r="I89" i="10" s="1"/>
  <c r="H88" i="10"/>
  <c r="H87" i="10"/>
  <c r="I87" i="10" s="1"/>
  <c r="H86" i="10"/>
  <c r="H85" i="10"/>
  <c r="H84" i="10"/>
  <c r="H82" i="10"/>
  <c r="I82" i="10" s="1"/>
  <c r="H81" i="10"/>
  <c r="H80" i="10"/>
  <c r="I80" i="10" s="1"/>
  <c r="H79" i="10"/>
  <c r="H65" i="10"/>
  <c r="I65" i="10" s="1"/>
  <c r="H64" i="10"/>
  <c r="H63" i="10"/>
  <c r="I63" i="10" s="1"/>
  <c r="H62" i="10"/>
  <c r="H61" i="10"/>
  <c r="I61" i="10" s="1"/>
  <c r="H60" i="10"/>
  <c r="H59" i="10"/>
  <c r="I59" i="10" s="1"/>
  <c r="H58" i="10"/>
  <c r="H57" i="10"/>
  <c r="I57" i="10" s="1"/>
  <c r="H56" i="10"/>
  <c r="H54" i="10"/>
  <c r="I54" i="10" s="1"/>
  <c r="H53" i="10"/>
  <c r="H52" i="10"/>
  <c r="I52" i="10" s="1"/>
  <c r="B98" i="10"/>
  <c r="B97" i="10"/>
  <c r="B96" i="10"/>
  <c r="B65" i="10"/>
  <c r="B64" i="10"/>
  <c r="B63" i="10"/>
  <c r="B62" i="10"/>
  <c r="B61" i="10"/>
  <c r="B60" i="10"/>
  <c r="B59" i="10"/>
  <c r="B58" i="10"/>
  <c r="B57" i="10"/>
  <c r="B56" i="10"/>
  <c r="B54" i="10"/>
  <c r="B53" i="10"/>
  <c r="B52" i="10"/>
  <c r="B51" i="10"/>
  <c r="B23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H27" i="10"/>
  <c r="H26" i="10"/>
  <c r="H25" i="10"/>
  <c r="H24" i="10"/>
  <c r="I24" i="10" s="1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H20" i="10"/>
  <c r="H19" i="10"/>
  <c r="I19" i="10" s="1"/>
  <c r="H18" i="10"/>
  <c r="H17" i="10"/>
  <c r="I17" i="10" s="1"/>
  <c r="H16" i="10"/>
  <c r="H15" i="10"/>
  <c r="I15" i="10" s="1"/>
  <c r="H14" i="10"/>
  <c r="H13" i="10"/>
  <c r="I13" i="10" s="1"/>
  <c r="H12" i="10"/>
  <c r="H11" i="10"/>
  <c r="I11" i="10" s="1"/>
  <c r="H10" i="10"/>
  <c r="H9" i="10"/>
  <c r="I9" i="10" s="1"/>
  <c r="H8" i="10"/>
  <c r="I21" i="10"/>
  <c r="I85" i="10" l="1"/>
  <c r="J24" i="10"/>
  <c r="I26" i="10"/>
  <c r="J26" i="10" s="1"/>
  <c r="J52" i="10"/>
  <c r="I53" i="10"/>
  <c r="J53" i="10" s="1"/>
  <c r="J54" i="10"/>
  <c r="I56" i="10"/>
  <c r="J56" i="10" s="1"/>
  <c r="J57" i="10"/>
  <c r="I58" i="10"/>
  <c r="J58" i="10" s="1"/>
  <c r="J59" i="10"/>
  <c r="I60" i="10"/>
  <c r="J60" i="10" s="1"/>
  <c r="J61" i="10"/>
  <c r="I62" i="10"/>
  <c r="J62" i="10" s="1"/>
  <c r="J63" i="10"/>
  <c r="I64" i="10"/>
  <c r="J64" i="10" s="1"/>
  <c r="J65" i="10"/>
  <c r="I79" i="10"/>
  <c r="J79" i="10" s="1"/>
  <c r="J80" i="10"/>
  <c r="I81" i="10"/>
  <c r="J81" i="10" s="1"/>
  <c r="J82" i="10"/>
  <c r="I84" i="10"/>
  <c r="J84" i="10" s="1"/>
  <c r="J85" i="10"/>
  <c r="I86" i="10"/>
  <c r="J86" i="10" s="1"/>
  <c r="J87" i="10"/>
  <c r="I88" i="10"/>
  <c r="J88" i="10" s="1"/>
  <c r="J89" i="10"/>
  <c r="I90" i="10"/>
  <c r="J90" i="10" s="1"/>
  <c r="J91" i="10"/>
  <c r="I92" i="10"/>
  <c r="J92" i="10" s="1"/>
  <c r="J94" i="10"/>
  <c r="I95" i="10"/>
  <c r="J95" i="10" s="1"/>
  <c r="J96" i="10"/>
  <c r="I97" i="10"/>
  <c r="J97" i="10" s="1"/>
  <c r="J98" i="10"/>
  <c r="I25" i="10"/>
  <c r="J25" i="10" s="1"/>
  <c r="I27" i="10"/>
  <c r="J27" i="10" s="1"/>
  <c r="I8" i="10"/>
  <c r="J8" i="10" s="1"/>
  <c r="J9" i="10"/>
  <c r="I10" i="10"/>
  <c r="J10" i="10" s="1"/>
  <c r="J11" i="10"/>
  <c r="I12" i="10"/>
  <c r="J12" i="10" s="1"/>
  <c r="J13" i="10"/>
  <c r="I14" i="10"/>
  <c r="J14" i="10" s="1"/>
  <c r="J15" i="10"/>
  <c r="I16" i="10"/>
  <c r="J16" i="10" s="1"/>
  <c r="J17" i="10"/>
  <c r="I18" i="10"/>
  <c r="J18" i="10" s="1"/>
  <c r="J19" i="10"/>
  <c r="I20" i="10"/>
  <c r="J20" i="10" s="1"/>
  <c r="J21" i="10"/>
  <c r="H51" i="10" l="1"/>
  <c r="H100" i="10" s="1"/>
  <c r="H23" i="10"/>
  <c r="I100" i="10" l="1"/>
  <c r="J100" i="10" s="1"/>
  <c r="I51" i="10"/>
  <c r="J51" i="10" s="1"/>
  <c r="I23" i="10"/>
  <c r="J23" i="10" s="1"/>
  <c r="H7" i="10"/>
  <c r="H99" i="10" s="1"/>
  <c r="I99" i="10" s="1"/>
  <c r="J99" i="10" s="1"/>
  <c r="H101" i="10" l="1"/>
  <c r="I101" i="10" s="1"/>
  <c r="J101" i="10" s="1"/>
  <c r="I7" i="10" l="1"/>
  <c r="J7" i="10" s="1"/>
</calcChain>
</file>

<file path=xl/sharedStrings.xml><?xml version="1.0" encoding="utf-8"?>
<sst xmlns="http://schemas.openxmlformats.org/spreadsheetml/2006/main" count="302" uniqueCount="124">
  <si>
    <t>Статья затрат</t>
  </si>
  <si>
    <t>СО НПО</t>
  </si>
  <si>
    <t>КР НПО</t>
  </si>
  <si>
    <t>№ пп</t>
  </si>
  <si>
    <t>Ед.
изм.</t>
  </si>
  <si>
    <t>Сумма без НДС,
руб.</t>
  </si>
  <si>
    <t>2</t>
  </si>
  <si>
    <t>3</t>
  </si>
  <si>
    <t>4</t>
  </si>
  <si>
    <t>ВСЕГО:</t>
  </si>
  <si>
    <t>Приложение №1</t>
  </si>
  <si>
    <t>Спецификация</t>
  </si>
  <si>
    <t>НДС (18%), руб</t>
  </si>
  <si>
    <t>Сумма с НДС, руб.</t>
  </si>
  <si>
    <t>Наименование Работ</t>
  </si>
  <si>
    <t>Итого Капитальный ремонт (КР НПО)</t>
  </si>
  <si>
    <t>Итого Сервисное обслуживание (СО НПО)</t>
  </si>
  <si>
    <t>Заказчик:</t>
  </si>
  <si>
    <t>ОАО "СН-МНГ"</t>
  </si>
  <si>
    <t>Подрядчик:</t>
  </si>
  <si>
    <t>Стоимость за ед., руб.</t>
  </si>
  <si>
    <t>Ремонт без учета стоимости материалов:</t>
  </si>
  <si>
    <t>Ориентировочная стоимость материалов к разделу 1</t>
  </si>
  <si>
    <t>шт.</t>
  </si>
  <si>
    <t>руб.</t>
  </si>
  <si>
    <t>Ремонт (стоимость материалов включена):</t>
  </si>
  <si>
    <t>Сервисное обслуживание НПО:</t>
  </si>
  <si>
    <t>______________________________</t>
  </si>
  <si>
    <t>(наименование должности
уполномоченного лица)</t>
  </si>
  <si>
    <t>__________________  Фамилия И.О.</t>
  </si>
  <si>
    <t>(наименование Подрядчика)</t>
  </si>
  <si>
    <t>__________________________</t>
  </si>
  <si>
    <t>"____________________"</t>
  </si>
  <si>
    <t>к договору № __________ от ____.______.20____г.</t>
  </si>
  <si>
    <t>Кол-во для АНГДУ</t>
  </si>
  <si>
    <t xml:space="preserve">Капитальный ремонт насоса ЦНС 063-1900 с выносными опорами, 16 ступеней (состав работ №1) </t>
  </si>
  <si>
    <t>Капитальный ремонт насоса ЦНС 063-1900 с выносными опорами, 16 ступеней (состав работ №2)</t>
  </si>
  <si>
    <t xml:space="preserve">Капитальный ремонт насоса ЦНС 063-1900 с выносными опорами, 16 ступеней (состав работ №КС-1) </t>
  </si>
  <si>
    <t xml:space="preserve">Капитальный ремонт насоса ЦНС 120-1900 со встроенными опорами, 15 ступеней (состав работ №КС-1) </t>
  </si>
  <si>
    <t>Капитальный ремонт насоса ЦНС 180-1422 с выносными опорами, 11 ступеней (состав работ №1)</t>
  </si>
  <si>
    <t>Капитальный ремонт насоса ЦНС 180-1422 с выносными опорами, 11 ступеней (состав работ №2)</t>
  </si>
  <si>
    <t>Капитальный ремонт насоса ЦНС 180-1900 с выносными опорами, 15 ступеней (состав работ №1)</t>
  </si>
  <si>
    <t>Капитальный ремонт насоса ЦНС 180-1900 с выносными опорами, 15 ступеней (состав работ №2)</t>
  </si>
  <si>
    <t>Капитальный ремонт насоса ЦНС 240-1422...1600 со встроенными опорами, 13 ступеней (состав работ №1)</t>
  </si>
  <si>
    <t>Капитальный ремонт насоса ЦНС 240-1422...1600 со встроенными опорами, 13 ступеней (состав работ №2)</t>
  </si>
  <si>
    <t xml:space="preserve">Капитальный ремонт насоса ЦНС 240-1900 с выносными опорами, 15 ступеней (состав работ №1) </t>
  </si>
  <si>
    <t xml:space="preserve">Капитальный ремонт насоса ЦНС 240-1900 со встроенными опорами, 15 ступеней (состав работ №1) </t>
  </si>
  <si>
    <t>Капитальный ремонт насоса ЦНС 630-1700 (состав работ №1)</t>
  </si>
  <si>
    <t>Капитальный ремонт насоса ЦНС 630-1700 (состав работ №2)</t>
  </si>
  <si>
    <t>Замена узлов подшипников насосов ЦНС с применением карбида титана</t>
  </si>
  <si>
    <t>Капитальный ремонт насоса 1Д630-90</t>
  </si>
  <si>
    <t>Капитальный ремонт насоса 6Ш8-2</t>
  </si>
  <si>
    <t>Капитальный ремонт насоса НВ-50/50</t>
  </si>
  <si>
    <t>Капитальный ремонт насоса НВМ-50/50, НВД-50/50, НВД-50/80</t>
  </si>
  <si>
    <t>Капитальный ремонт насоса НМШ5-25</t>
  </si>
  <si>
    <t>Капитальный ремонт насоса НМШ8-25</t>
  </si>
  <si>
    <t>Капитальный ремонт насоса ЦНСн 038-220</t>
  </si>
  <si>
    <t>Капитальный ремонт насоса ЦНСн 060-066</t>
  </si>
  <si>
    <t>Капитальный ремонт насоса ЦНСн 060-132</t>
  </si>
  <si>
    <t>Капитальный ремонт насоса ЦНСн 060-198</t>
  </si>
  <si>
    <t>Капитальный ремонт насоса ЦНСн 060-264</t>
  </si>
  <si>
    <t>Капитальный ремонт насоса ЦНСн 060-330</t>
  </si>
  <si>
    <t>Капитальный ремонт насоса ЦНСн 105-196</t>
  </si>
  <si>
    <t>Капитальный ремонт насоса ЦНСн 105-245</t>
  </si>
  <si>
    <t>Капитальный ремонт насоса ЦНСн 105-294</t>
  </si>
  <si>
    <t>Капитальный ремонт насоса ЦНСн 105-392</t>
  </si>
  <si>
    <t>Капитальный ремонт насоса ЦНСн 105-441</t>
  </si>
  <si>
    <t>Капитальный ремонт насоса ЦНСн 180-085</t>
  </si>
  <si>
    <t>Капитальный ремонт насоса ЦНСн 180-128</t>
  </si>
  <si>
    <t>Капитальный ремонт насоса ЦНСн 180-170</t>
  </si>
  <si>
    <t>Капитальный ремонт насоса ЦНСн 180-255</t>
  </si>
  <si>
    <t>Капитальный ремонт насоса ЦНСн 180-425</t>
  </si>
  <si>
    <t>Капитальный ремонт насоса ЦНСн 300-120</t>
  </si>
  <si>
    <t>Капитальный ремонт насоса ЦНСн 300-180</t>
  </si>
  <si>
    <t>Капитальный ремонт насоса ЦНСн 300-360</t>
  </si>
  <si>
    <t>Капитальный ремонт насоса ЦНСн 300-480</t>
  </si>
  <si>
    <t>Снятие насоса 1Д630-90</t>
  </si>
  <si>
    <t>Снятие насоса ЦНС 063-1800…1900</t>
  </si>
  <si>
    <t>Снятие насоса ЦНС 180-1422…1900</t>
  </si>
  <si>
    <t>Снятие насоса ЦНС 240-1422…1900</t>
  </si>
  <si>
    <t>Снятие насоса ЦНС 630-1700</t>
  </si>
  <si>
    <t>Снятие насоса ЦНСн 038-044…220</t>
  </si>
  <si>
    <t>Снятие насоса ЦНСн 060-066...330</t>
  </si>
  <si>
    <t>Снятие насоса ЦНСн 180-085…425</t>
  </si>
  <si>
    <t>Снятие насоса ЦНСн 300-120…600</t>
  </si>
  <si>
    <t>Текущий ремонт насоса 1Д630-90</t>
  </si>
  <si>
    <t>Текущий ремонт насоса ЦНС 063-1800…1900 (с выносными опорами)</t>
  </si>
  <si>
    <t>Текущий ремонт насоса ЦНС 180-1422…1900 (с выносными опорами)</t>
  </si>
  <si>
    <t>Текущий ремонт насоса ЦНС 180-1422…1900 (со встроенными опорами)</t>
  </si>
  <si>
    <t>Текущий ремонт насоса ЦНС 240-1422…1900 (с выносными опорами)</t>
  </si>
  <si>
    <t>Текущий ремонт насоса ЦНС 240-1422…1900 (со встроенными опорами)</t>
  </si>
  <si>
    <t>Текущий ремонт насоса ЦНС 630-1700</t>
  </si>
  <si>
    <t>Текущий ремонт насоса ЦНСн 038-044…220</t>
  </si>
  <si>
    <t>Текущий ремонт насоса ЦНСн 060-066...330</t>
  </si>
  <si>
    <t>Текущий ремонт насоса ЦНСн 180-085…425</t>
  </si>
  <si>
    <t>Текущий ремонт насоса ЦНСн 300-120…600</t>
  </si>
  <si>
    <t>Техническое обслуживание НПО слесарем-ремонтником</t>
  </si>
  <si>
    <t>час</t>
  </si>
  <si>
    <t>ТО-1 СТД-4000</t>
  </si>
  <si>
    <t>ТО-1 СТД-800/1250/600</t>
  </si>
  <si>
    <t>ТО-2 СТД-4000</t>
  </si>
  <si>
    <t>ТО-2 СТД-800/1250/1600</t>
  </si>
  <si>
    <t>Услуга аварийного ремонтного звена</t>
  </si>
  <si>
    <t>Установка насоса 1Д630-90</t>
  </si>
  <si>
    <t>Установка насоса ЦНС 063-1800…1900</t>
  </si>
  <si>
    <t>Установка насоса ЦНС 180-1422…1900</t>
  </si>
  <si>
    <t>Установка насоса ЦНС 240-1422…1900</t>
  </si>
  <si>
    <t>Установка насоса ЦНС 630-1700</t>
  </si>
  <si>
    <t>Установка насоса ЦНСн 038-044…220</t>
  </si>
  <si>
    <t>Установка насоса ЦНСн 060-066...330</t>
  </si>
  <si>
    <t>Установка насоса ЦНСн 180-085…425</t>
  </si>
  <si>
    <t>Установка насоса ЦНСн 300-120…600</t>
  </si>
  <si>
    <t>Центровка насосного агрегата 1Д630-90</t>
  </si>
  <si>
    <t>Центровка насосного агрегата ЦНС 063-1800…1900</t>
  </si>
  <si>
    <t>Центровка насосного агрегата ЦНС 180-1422…1900</t>
  </si>
  <si>
    <t>Центровка насосного агрегата ЦНС 240-1422…1900</t>
  </si>
  <si>
    <t>Центровка насосного агрегата ЦНС 630-1700</t>
  </si>
  <si>
    <t>Центровка насосного агрегата ЦНСн 038-044…220</t>
  </si>
  <si>
    <t>Центровка насосного агрегата ЦНСн 060-066…330</t>
  </si>
  <si>
    <t>Центровка насосного агрегата ЦНСн 180-085…425</t>
  </si>
  <si>
    <t>Центровка насосного агрегата ЦНСн 300-120…600</t>
  </si>
  <si>
    <t>Снятие насоса ЦНС 300-1422…1900</t>
  </si>
  <si>
    <t>Установка насоса ЦНС 300-1422…1900</t>
  </si>
  <si>
    <t>Центровка насосного агрегата ЦНС 300-1422…1900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</si>
</sst>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u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1" applyFont="1" applyFill="1" applyAlignment="1">
      <alignment horizontal="centerContinuous"/>
    </xf>
    <xf numFmtId="0" fontId="3" fillId="0" borderId="0" xfId="1" applyFont="1" applyFill="1" applyBorder="1" applyAlignment="1">
      <alignment horizontal="centerContinuous" vertical="center"/>
    </xf>
    <xf numFmtId="0" fontId="3" fillId="0" borderId="0" xfId="1" applyFont="1" applyFill="1" applyAlignment="1">
      <alignment horizontal="centerContinuous" vertical="center"/>
    </xf>
    <xf numFmtId="164" fontId="3" fillId="0" borderId="0" xfId="1" applyNumberFormat="1" applyFont="1" applyFill="1" applyAlignment="1">
      <alignment horizontal="centerContinuous" vertical="center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2" fillId="0" borderId="0" xfId="1" applyFont="1" applyFill="1"/>
    <xf numFmtId="0" fontId="3" fillId="0" borderId="0" xfId="1" applyFont="1" applyFill="1" applyBorder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/>
    <xf numFmtId="43" fontId="2" fillId="0" borderId="0" xfId="1" applyNumberFormat="1" applyFont="1" applyFill="1" applyBorder="1" applyAlignment="1">
      <alignment horizontal="centerContinuous" vertical="center"/>
    </xf>
    <xf numFmtId="0" fontId="2" fillId="0" borderId="0" xfId="1" applyFont="1" applyFill="1" applyBorder="1" applyAlignment="1">
      <alignment horizontal="centerContinuous" vertical="center"/>
    </xf>
    <xf numFmtId="0" fontId="2" fillId="0" borderId="0" xfId="1" applyFont="1" applyFill="1" applyBorder="1" applyAlignment="1">
      <alignment horizontal="center" vertical="center"/>
    </xf>
    <xf numFmtId="43" fontId="2" fillId="0" borderId="0" xfId="1" applyNumberFormat="1" applyFont="1" applyFill="1" applyBorder="1" applyAlignment="1">
      <alignment horizontal="left" vertical="center" indent="1"/>
    </xf>
    <xf numFmtId="43" fontId="2" fillId="0" borderId="6" xfId="1" applyNumberFormat="1" applyFont="1" applyFill="1" applyBorder="1" applyAlignment="1">
      <alignment horizontal="centerContinuous" vertical="center"/>
    </xf>
    <xf numFmtId="0" fontId="2" fillId="0" borderId="7" xfId="1" applyFont="1" applyFill="1" applyBorder="1" applyAlignment="1">
      <alignment horizontal="centerContinuous" vertical="center"/>
    </xf>
    <xf numFmtId="43" fontId="2" fillId="0" borderId="7" xfId="1" applyNumberFormat="1" applyFont="1" applyFill="1" applyBorder="1" applyAlignment="1">
      <alignment horizontal="left" vertical="center" inden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wrapText="1"/>
    </xf>
    <xf numFmtId="0" fontId="9" fillId="2" borderId="0" xfId="0" applyFont="1" applyFill="1" applyAlignment="1"/>
    <xf numFmtId="0" fontId="3" fillId="2" borderId="0" xfId="1" applyFont="1" applyFill="1" applyAlignment="1"/>
    <xf numFmtId="164" fontId="2" fillId="2" borderId="0" xfId="1" applyNumberFormat="1" applyFont="1" applyFill="1" applyAlignment="1"/>
    <xf numFmtId="164" fontId="2" fillId="2" borderId="0" xfId="1" applyNumberFormat="1" applyFont="1" applyFill="1" applyAlignment="1">
      <alignment horizontal="right"/>
    </xf>
    <xf numFmtId="0" fontId="8" fillId="0" borderId="0" xfId="0" applyFont="1" applyAlignment="1"/>
    <xf numFmtId="0" fontId="3" fillId="0" borderId="0" xfId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43" fontId="3" fillId="0" borderId="3" xfId="1" applyNumberFormat="1" applyFont="1" applyFill="1" applyBorder="1" applyAlignment="1">
      <alignment horizontal="right" vertical="center" indent="1"/>
    </xf>
    <xf numFmtId="43" fontId="3" fillId="0" borderId="3" xfId="0" applyNumberFormat="1" applyFont="1" applyFill="1" applyBorder="1" applyAlignment="1">
      <alignment horizontal="right" vertical="center" inden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right" vertical="center" indent="1"/>
    </xf>
    <xf numFmtId="43" fontId="3" fillId="0" borderId="1" xfId="0" applyNumberFormat="1" applyFont="1" applyFill="1" applyBorder="1" applyAlignment="1">
      <alignment horizontal="right" vertical="center" indent="1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 wrapText="1"/>
    </xf>
    <xf numFmtId="43" fontId="3" fillId="0" borderId="2" xfId="1" applyNumberFormat="1" applyFont="1" applyFill="1" applyBorder="1" applyAlignment="1">
      <alignment horizontal="right" vertical="center" indent="1"/>
    </xf>
    <xf numFmtId="43" fontId="3" fillId="0" borderId="2" xfId="0" applyNumberFormat="1" applyFont="1" applyFill="1" applyBorder="1" applyAlignment="1">
      <alignment horizontal="right" vertical="center" indent="1"/>
    </xf>
    <xf numFmtId="3" fontId="6" fillId="0" borderId="2" xfId="1" applyNumberFormat="1" applyFont="1" applyFill="1" applyBorder="1" applyAlignment="1">
      <alignment horizontal="center" vertical="center"/>
    </xf>
    <xf numFmtId="43" fontId="5" fillId="0" borderId="2" xfId="1" applyNumberFormat="1" applyFont="1" applyFill="1" applyBorder="1" applyAlignment="1">
      <alignment horizontal="left" vertical="center" indent="1"/>
    </xf>
    <xf numFmtId="0" fontId="6" fillId="0" borderId="5" xfId="1" applyNumberFormat="1" applyFont="1" applyFill="1" applyBorder="1" applyAlignment="1">
      <alignment horizontal="center" vertical="center"/>
    </xf>
    <xf numFmtId="43" fontId="5" fillId="0" borderId="5" xfId="1" applyNumberFormat="1" applyFont="1" applyFill="1" applyBorder="1" applyAlignment="1">
      <alignment horizontal="left" vertical="center" indent="1"/>
    </xf>
    <xf numFmtId="3" fontId="2" fillId="0" borderId="7" xfId="1" applyNumberFormat="1" applyFont="1" applyFill="1" applyBorder="1" applyAlignment="1">
      <alignment horizontal="center" vertical="center"/>
    </xf>
    <xf numFmtId="43" fontId="2" fillId="0" borderId="8" xfId="1" applyNumberFormat="1" applyFont="1" applyFill="1" applyBorder="1" applyAlignment="1">
      <alignment horizontal="left" vertical="center" indent="1"/>
    </xf>
    <xf numFmtId="0" fontId="2" fillId="0" borderId="2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horizontal="right"/>
    </xf>
    <xf numFmtId="0" fontId="9" fillId="2" borderId="0" xfId="0" applyFont="1" applyFill="1" applyAlignment="1">
      <alignment horizontal="left" wrapText="1"/>
    </xf>
    <xf numFmtId="0" fontId="2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indent="27"/>
    </xf>
    <xf numFmtId="0" fontId="6" fillId="0" borderId="9" xfId="1" applyFont="1" applyFill="1" applyBorder="1" applyAlignment="1">
      <alignment horizontal="left" vertical="center" indent="27"/>
    </xf>
    <xf numFmtId="0" fontId="6" fillId="0" borderId="4" xfId="1" applyFont="1" applyFill="1" applyBorder="1" applyAlignment="1">
      <alignment horizontal="left" vertical="center" indent="27"/>
    </xf>
    <xf numFmtId="0" fontId="10" fillId="2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"/>
  <sheetViews>
    <sheetView tabSelected="1" zoomScale="85" zoomScaleNormal="85" zoomScaleSheetLayoutView="70" workbookViewId="0">
      <pane xSplit="1" ySplit="5" topLeftCell="B57" activePane="bottomRight" state="frozen"/>
      <selection pane="topRight" activeCell="B1" sqref="B1"/>
      <selection pane="bottomLeft" activeCell="A6" sqref="A6"/>
      <selection pane="bottomRight" activeCell="F99" sqref="F99:F101"/>
    </sheetView>
  </sheetViews>
  <sheetFormatPr defaultColWidth="9.140625" defaultRowHeight="15.75" x14ac:dyDescent="0.25"/>
  <cols>
    <col min="1" max="1" width="6.140625" style="7" customWidth="1"/>
    <col min="2" max="2" width="7" style="7" customWidth="1"/>
    <col min="3" max="3" width="64.28515625" style="8" customWidth="1"/>
    <col min="4" max="4" width="12.5703125" style="8" customWidth="1"/>
    <col min="5" max="5" width="7.7109375" style="9" customWidth="1"/>
    <col min="6" max="6" width="9.42578125" style="10" customWidth="1"/>
    <col min="7" max="7" width="15.42578125" style="10" customWidth="1"/>
    <col min="8" max="8" width="17" style="10" customWidth="1"/>
    <col min="9" max="9" width="16.5703125" style="7" customWidth="1"/>
    <col min="10" max="10" width="19.28515625" style="7" customWidth="1"/>
    <col min="11" max="16384" width="9.140625" style="7"/>
  </cols>
  <sheetData>
    <row r="1" spans="1:10" x14ac:dyDescent="0.25">
      <c r="B1" s="11"/>
      <c r="G1" s="32"/>
      <c r="H1" s="61" t="s">
        <v>10</v>
      </c>
      <c r="I1" s="61"/>
      <c r="J1" s="61"/>
    </row>
    <row r="2" spans="1:10" x14ac:dyDescent="0.25">
      <c r="B2" s="11"/>
      <c r="G2" s="32"/>
      <c r="H2" s="33"/>
      <c r="I2" s="33"/>
      <c r="J2" s="34" t="s">
        <v>33</v>
      </c>
    </row>
    <row r="3" spans="1:10" s="12" customFormat="1" x14ac:dyDescent="0.25">
      <c r="B3" s="1" t="s">
        <v>11</v>
      </c>
      <c r="C3" s="2"/>
      <c r="D3" s="2"/>
      <c r="E3" s="3"/>
      <c r="F3" s="3"/>
      <c r="G3" s="3"/>
      <c r="H3" s="4"/>
      <c r="I3" s="2"/>
      <c r="J3" s="2"/>
    </row>
    <row r="4" spans="1:10" s="5" customFormat="1" x14ac:dyDescent="0.25">
      <c r="C4" s="6"/>
      <c r="D4" s="6"/>
      <c r="E4" s="6"/>
      <c r="F4" s="6"/>
      <c r="G4" s="6"/>
      <c r="H4" s="6"/>
    </row>
    <row r="5" spans="1:10" ht="47.25" x14ac:dyDescent="0.25">
      <c r="B5" s="13" t="s">
        <v>3</v>
      </c>
      <c r="C5" s="13" t="s">
        <v>14</v>
      </c>
      <c r="D5" s="13" t="s">
        <v>0</v>
      </c>
      <c r="E5" s="13" t="s">
        <v>4</v>
      </c>
      <c r="F5" s="51" t="s">
        <v>34</v>
      </c>
      <c r="G5" s="13" t="s">
        <v>20</v>
      </c>
      <c r="H5" s="14" t="s">
        <v>5</v>
      </c>
      <c r="I5" s="13" t="s">
        <v>12</v>
      </c>
      <c r="J5" s="13" t="s">
        <v>13</v>
      </c>
    </row>
    <row r="6" spans="1:10" x14ac:dyDescent="0.25">
      <c r="A6" s="36"/>
      <c r="B6" s="60">
        <v>1</v>
      </c>
      <c r="C6" s="63" t="s">
        <v>21</v>
      </c>
      <c r="D6" s="63"/>
      <c r="E6" s="63"/>
      <c r="F6" s="63"/>
      <c r="G6" s="63"/>
      <c r="H6" s="63"/>
      <c r="I6" s="63"/>
      <c r="J6" s="63"/>
    </row>
    <row r="7" spans="1:10" s="15" customFormat="1" ht="31.5" x14ac:dyDescent="0.25">
      <c r="A7" s="36">
        <v>1</v>
      </c>
      <c r="B7" s="37" t="str">
        <f>CONCATENATE(B$6,".",A7,".")</f>
        <v>1.1.</v>
      </c>
      <c r="C7" s="38" t="s">
        <v>35</v>
      </c>
      <c r="D7" s="39" t="s">
        <v>2</v>
      </c>
      <c r="E7" s="39" t="s">
        <v>23</v>
      </c>
      <c r="F7" s="40">
        <v>1</v>
      </c>
      <c r="G7" s="41"/>
      <c r="H7" s="42">
        <f>F7*G7</f>
        <v>0</v>
      </c>
      <c r="I7" s="41">
        <f>H7*0.18</f>
        <v>0</v>
      </c>
      <c r="J7" s="41">
        <f>H7+I7</f>
        <v>0</v>
      </c>
    </row>
    <row r="8" spans="1:10" s="15" customFormat="1" ht="31.5" x14ac:dyDescent="0.25">
      <c r="A8" s="36">
        <v>2</v>
      </c>
      <c r="B8" s="43" t="str">
        <f t="shared" ref="B8:B20" si="0">CONCATENATE(B$6,".",A8,".")</f>
        <v>1.2.</v>
      </c>
      <c r="C8" s="44" t="s">
        <v>36</v>
      </c>
      <c r="D8" s="45" t="s">
        <v>2</v>
      </c>
      <c r="E8" s="45" t="s">
        <v>23</v>
      </c>
      <c r="F8" s="46">
        <v>1</v>
      </c>
      <c r="G8" s="47"/>
      <c r="H8" s="48">
        <f t="shared" ref="H8:H20" si="1">F8*G8</f>
        <v>0</v>
      </c>
      <c r="I8" s="47">
        <f t="shared" ref="I8:I20" si="2">H8*0.18</f>
        <v>0</v>
      </c>
      <c r="J8" s="47">
        <f t="shared" ref="J8:J20" si="3">H8+I8</f>
        <v>0</v>
      </c>
    </row>
    <row r="9" spans="1:10" s="15" customFormat="1" ht="31.5" x14ac:dyDescent="0.25">
      <c r="A9" s="36">
        <v>3</v>
      </c>
      <c r="B9" s="43" t="str">
        <f t="shared" si="0"/>
        <v>1.3.</v>
      </c>
      <c r="C9" s="44" t="s">
        <v>37</v>
      </c>
      <c r="D9" s="45" t="s">
        <v>2</v>
      </c>
      <c r="E9" s="45" t="s">
        <v>23</v>
      </c>
      <c r="F9" s="46">
        <v>1</v>
      </c>
      <c r="G9" s="47"/>
      <c r="H9" s="48">
        <f t="shared" si="1"/>
        <v>0</v>
      </c>
      <c r="I9" s="47">
        <f t="shared" si="2"/>
        <v>0</v>
      </c>
      <c r="J9" s="47">
        <f t="shared" si="3"/>
        <v>0</v>
      </c>
    </row>
    <row r="10" spans="1:10" s="15" customFormat="1" ht="31.5" x14ac:dyDescent="0.25">
      <c r="A10" s="36">
        <v>4</v>
      </c>
      <c r="B10" s="43" t="str">
        <f t="shared" si="0"/>
        <v>1.4.</v>
      </c>
      <c r="C10" s="44" t="s">
        <v>38</v>
      </c>
      <c r="D10" s="45" t="s">
        <v>2</v>
      </c>
      <c r="E10" s="45" t="s">
        <v>23</v>
      </c>
      <c r="F10" s="46">
        <v>1</v>
      </c>
      <c r="G10" s="47"/>
      <c r="H10" s="48">
        <f t="shared" si="1"/>
        <v>0</v>
      </c>
      <c r="I10" s="47">
        <f t="shared" si="2"/>
        <v>0</v>
      </c>
      <c r="J10" s="47">
        <f t="shared" si="3"/>
        <v>0</v>
      </c>
    </row>
    <row r="11" spans="1:10" s="15" customFormat="1" ht="31.5" x14ac:dyDescent="0.25">
      <c r="A11" s="36">
        <v>5</v>
      </c>
      <c r="B11" s="43" t="str">
        <f t="shared" si="0"/>
        <v>1.5.</v>
      </c>
      <c r="C11" s="44" t="s">
        <v>39</v>
      </c>
      <c r="D11" s="45" t="s">
        <v>2</v>
      </c>
      <c r="E11" s="45" t="s">
        <v>23</v>
      </c>
      <c r="F11" s="46">
        <v>1</v>
      </c>
      <c r="G11" s="47"/>
      <c r="H11" s="48">
        <f t="shared" si="1"/>
        <v>0</v>
      </c>
      <c r="I11" s="47">
        <f t="shared" si="2"/>
        <v>0</v>
      </c>
      <c r="J11" s="47">
        <f t="shared" si="3"/>
        <v>0</v>
      </c>
    </row>
    <row r="12" spans="1:10" s="15" customFormat="1" ht="31.5" x14ac:dyDescent="0.25">
      <c r="A12" s="36">
        <v>6</v>
      </c>
      <c r="B12" s="43" t="str">
        <f t="shared" si="0"/>
        <v>1.6.</v>
      </c>
      <c r="C12" s="44" t="s">
        <v>40</v>
      </c>
      <c r="D12" s="45" t="s">
        <v>2</v>
      </c>
      <c r="E12" s="45" t="s">
        <v>23</v>
      </c>
      <c r="F12" s="46">
        <v>1</v>
      </c>
      <c r="G12" s="47"/>
      <c r="H12" s="48">
        <f t="shared" si="1"/>
        <v>0</v>
      </c>
      <c r="I12" s="47">
        <f t="shared" si="2"/>
        <v>0</v>
      </c>
      <c r="J12" s="47">
        <f t="shared" si="3"/>
        <v>0</v>
      </c>
    </row>
    <row r="13" spans="1:10" s="15" customFormat="1" ht="31.5" x14ac:dyDescent="0.25">
      <c r="A13" s="36">
        <v>7</v>
      </c>
      <c r="B13" s="43" t="str">
        <f t="shared" si="0"/>
        <v>1.7.</v>
      </c>
      <c r="C13" s="44" t="s">
        <v>41</v>
      </c>
      <c r="D13" s="45" t="s">
        <v>2</v>
      </c>
      <c r="E13" s="45" t="s">
        <v>23</v>
      </c>
      <c r="F13" s="46">
        <v>2</v>
      </c>
      <c r="G13" s="47"/>
      <c r="H13" s="48">
        <f t="shared" si="1"/>
        <v>0</v>
      </c>
      <c r="I13" s="47">
        <f t="shared" si="2"/>
        <v>0</v>
      </c>
      <c r="J13" s="47">
        <f t="shared" si="3"/>
        <v>0</v>
      </c>
    </row>
    <row r="14" spans="1:10" s="15" customFormat="1" ht="31.5" x14ac:dyDescent="0.25">
      <c r="A14" s="36">
        <v>8</v>
      </c>
      <c r="B14" s="43" t="str">
        <f t="shared" si="0"/>
        <v>1.8.</v>
      </c>
      <c r="C14" s="44" t="s">
        <v>42</v>
      </c>
      <c r="D14" s="45" t="s">
        <v>2</v>
      </c>
      <c r="E14" s="45" t="s">
        <v>23</v>
      </c>
      <c r="F14" s="46">
        <v>1</v>
      </c>
      <c r="G14" s="47"/>
      <c r="H14" s="48">
        <f t="shared" si="1"/>
        <v>0</v>
      </c>
      <c r="I14" s="47">
        <f t="shared" si="2"/>
        <v>0</v>
      </c>
      <c r="J14" s="47">
        <f t="shared" si="3"/>
        <v>0</v>
      </c>
    </row>
    <row r="15" spans="1:10" s="15" customFormat="1" ht="31.5" x14ac:dyDescent="0.25">
      <c r="A15" s="36">
        <v>9</v>
      </c>
      <c r="B15" s="43" t="str">
        <f t="shared" si="0"/>
        <v>1.9.</v>
      </c>
      <c r="C15" s="44" t="s">
        <v>43</v>
      </c>
      <c r="D15" s="45" t="s">
        <v>2</v>
      </c>
      <c r="E15" s="45" t="s">
        <v>23</v>
      </c>
      <c r="F15" s="46">
        <v>1</v>
      </c>
      <c r="G15" s="47"/>
      <c r="H15" s="48">
        <f t="shared" si="1"/>
        <v>0</v>
      </c>
      <c r="I15" s="47">
        <f t="shared" si="2"/>
        <v>0</v>
      </c>
      <c r="J15" s="47">
        <f t="shared" si="3"/>
        <v>0</v>
      </c>
    </row>
    <row r="16" spans="1:10" s="15" customFormat="1" ht="31.5" x14ac:dyDescent="0.25">
      <c r="A16" s="36">
        <v>10</v>
      </c>
      <c r="B16" s="43" t="str">
        <f t="shared" si="0"/>
        <v>1.10.</v>
      </c>
      <c r="C16" s="44" t="s">
        <v>44</v>
      </c>
      <c r="D16" s="45" t="s">
        <v>2</v>
      </c>
      <c r="E16" s="45" t="s">
        <v>23</v>
      </c>
      <c r="F16" s="46">
        <v>1</v>
      </c>
      <c r="G16" s="47"/>
      <c r="H16" s="48">
        <f t="shared" si="1"/>
        <v>0</v>
      </c>
      <c r="I16" s="47">
        <f t="shared" si="2"/>
        <v>0</v>
      </c>
      <c r="J16" s="47">
        <f t="shared" si="3"/>
        <v>0</v>
      </c>
    </row>
    <row r="17" spans="1:10" s="15" customFormat="1" ht="31.5" x14ac:dyDescent="0.25">
      <c r="A17" s="36">
        <v>11</v>
      </c>
      <c r="B17" s="43" t="str">
        <f t="shared" si="0"/>
        <v>1.11.</v>
      </c>
      <c r="C17" s="44" t="s">
        <v>45</v>
      </c>
      <c r="D17" s="45" t="s">
        <v>2</v>
      </c>
      <c r="E17" s="45" t="s">
        <v>23</v>
      </c>
      <c r="F17" s="46">
        <v>1</v>
      </c>
      <c r="G17" s="47"/>
      <c r="H17" s="48">
        <f t="shared" si="1"/>
        <v>0</v>
      </c>
      <c r="I17" s="47">
        <f t="shared" si="2"/>
        <v>0</v>
      </c>
      <c r="J17" s="47">
        <f t="shared" si="3"/>
        <v>0</v>
      </c>
    </row>
    <row r="18" spans="1:10" s="15" customFormat="1" ht="31.5" x14ac:dyDescent="0.25">
      <c r="A18" s="36">
        <v>12</v>
      </c>
      <c r="B18" s="43" t="str">
        <f t="shared" si="0"/>
        <v>1.12.</v>
      </c>
      <c r="C18" s="44" t="s">
        <v>46</v>
      </c>
      <c r="D18" s="45" t="s">
        <v>2</v>
      </c>
      <c r="E18" s="45" t="s">
        <v>23</v>
      </c>
      <c r="F18" s="46">
        <v>1</v>
      </c>
      <c r="G18" s="47"/>
      <c r="H18" s="48">
        <f t="shared" si="1"/>
        <v>0</v>
      </c>
      <c r="I18" s="47">
        <f t="shared" si="2"/>
        <v>0</v>
      </c>
      <c r="J18" s="47">
        <f t="shared" si="3"/>
        <v>0</v>
      </c>
    </row>
    <row r="19" spans="1:10" s="15" customFormat="1" x14ac:dyDescent="0.25">
      <c r="A19" s="36">
        <v>13</v>
      </c>
      <c r="B19" s="43" t="str">
        <f t="shared" si="0"/>
        <v>1.13.</v>
      </c>
      <c r="C19" s="44" t="s">
        <v>47</v>
      </c>
      <c r="D19" s="45" t="s">
        <v>2</v>
      </c>
      <c r="E19" s="45" t="s">
        <v>23</v>
      </c>
      <c r="F19" s="46">
        <v>6</v>
      </c>
      <c r="G19" s="47"/>
      <c r="H19" s="48">
        <f t="shared" si="1"/>
        <v>0</v>
      </c>
      <c r="I19" s="47">
        <f t="shared" si="2"/>
        <v>0</v>
      </c>
      <c r="J19" s="47">
        <f t="shared" si="3"/>
        <v>0</v>
      </c>
    </row>
    <row r="20" spans="1:10" s="15" customFormat="1" x14ac:dyDescent="0.25">
      <c r="A20" s="36">
        <v>14</v>
      </c>
      <c r="B20" s="43" t="str">
        <f t="shared" si="0"/>
        <v>1.14.</v>
      </c>
      <c r="C20" s="44" t="s">
        <v>48</v>
      </c>
      <c r="D20" s="45" t="s">
        <v>2</v>
      </c>
      <c r="E20" s="45" t="s">
        <v>23</v>
      </c>
      <c r="F20" s="46">
        <v>1</v>
      </c>
      <c r="G20" s="47"/>
      <c r="H20" s="48">
        <f t="shared" si="1"/>
        <v>0</v>
      </c>
      <c r="I20" s="47">
        <f t="shared" si="2"/>
        <v>0</v>
      </c>
      <c r="J20" s="47">
        <f t="shared" si="3"/>
        <v>0</v>
      </c>
    </row>
    <row r="21" spans="1:10" s="15" customFormat="1" x14ac:dyDescent="0.25">
      <c r="A21" s="36"/>
      <c r="B21" s="49" t="s">
        <v>6</v>
      </c>
      <c r="C21" s="50" t="s">
        <v>22</v>
      </c>
      <c r="D21" s="13" t="s">
        <v>2</v>
      </c>
      <c r="E21" s="13" t="s">
        <v>24</v>
      </c>
      <c r="F21" s="51"/>
      <c r="G21" s="52"/>
      <c r="H21" s="53"/>
      <c r="I21" s="52">
        <f t="shared" ref="I21" si="4">H21*0.18</f>
        <v>0</v>
      </c>
      <c r="J21" s="52">
        <f t="shared" ref="J21" si="5">H21+I21</f>
        <v>0</v>
      </c>
    </row>
    <row r="22" spans="1:10" s="15" customFormat="1" x14ac:dyDescent="0.25">
      <c r="A22" s="36"/>
      <c r="B22" s="49" t="s">
        <v>7</v>
      </c>
      <c r="C22" s="63" t="s">
        <v>25</v>
      </c>
      <c r="D22" s="63"/>
      <c r="E22" s="63"/>
      <c r="F22" s="63"/>
      <c r="G22" s="63"/>
      <c r="H22" s="63"/>
      <c r="I22" s="63"/>
      <c r="J22" s="63"/>
    </row>
    <row r="23" spans="1:10" s="15" customFormat="1" ht="31.5" x14ac:dyDescent="0.25">
      <c r="A23" s="36">
        <v>1</v>
      </c>
      <c r="B23" s="43" t="str">
        <f>CONCATENATE(B$22,".",A23,".")</f>
        <v>3.1.</v>
      </c>
      <c r="C23" s="44" t="s">
        <v>49</v>
      </c>
      <c r="D23" s="45" t="s">
        <v>2</v>
      </c>
      <c r="E23" s="45" t="s">
        <v>23</v>
      </c>
      <c r="F23" s="46">
        <v>1</v>
      </c>
      <c r="G23" s="47"/>
      <c r="H23" s="48">
        <f t="shared" ref="H23:H51" si="6">F23*G23</f>
        <v>0</v>
      </c>
      <c r="I23" s="47">
        <f t="shared" ref="I23:I51" si="7">H23*0.18</f>
        <v>0</v>
      </c>
      <c r="J23" s="47">
        <f t="shared" ref="J23:J51" si="8">H23+I23</f>
        <v>0</v>
      </c>
    </row>
    <row r="24" spans="1:10" s="15" customFormat="1" x14ac:dyDescent="0.25">
      <c r="A24" s="36">
        <v>2</v>
      </c>
      <c r="B24" s="43" t="str">
        <f t="shared" ref="B24:B49" si="9">CONCATENATE(B$6,".",A24,".")</f>
        <v>1.2.</v>
      </c>
      <c r="C24" s="44" t="s">
        <v>50</v>
      </c>
      <c r="D24" s="45" t="s">
        <v>2</v>
      </c>
      <c r="E24" s="45" t="s">
        <v>23</v>
      </c>
      <c r="F24" s="46">
        <v>22</v>
      </c>
      <c r="G24" s="47"/>
      <c r="H24" s="48">
        <f t="shared" ref="H24:H27" si="10">F24*G24</f>
        <v>0</v>
      </c>
      <c r="I24" s="47">
        <f t="shared" ref="I24:I27" si="11">H24*0.18</f>
        <v>0</v>
      </c>
      <c r="J24" s="47">
        <f t="shared" ref="J24:J27" si="12">H24+I24</f>
        <v>0</v>
      </c>
    </row>
    <row r="25" spans="1:10" s="15" customFormat="1" x14ac:dyDescent="0.25">
      <c r="A25" s="36">
        <v>3</v>
      </c>
      <c r="B25" s="43" t="str">
        <f t="shared" si="9"/>
        <v>1.3.</v>
      </c>
      <c r="C25" s="44" t="s">
        <v>51</v>
      </c>
      <c r="D25" s="45" t="s">
        <v>2</v>
      </c>
      <c r="E25" s="45" t="s">
        <v>23</v>
      </c>
      <c r="F25" s="46">
        <v>4</v>
      </c>
      <c r="G25" s="47"/>
      <c r="H25" s="48">
        <f t="shared" si="10"/>
        <v>0</v>
      </c>
      <c r="I25" s="47">
        <f t="shared" si="11"/>
        <v>0</v>
      </c>
      <c r="J25" s="47">
        <f t="shared" si="12"/>
        <v>0</v>
      </c>
    </row>
    <row r="26" spans="1:10" s="15" customFormat="1" x14ac:dyDescent="0.25">
      <c r="A26" s="36">
        <v>4</v>
      </c>
      <c r="B26" s="43" t="str">
        <f t="shared" si="9"/>
        <v>1.4.</v>
      </c>
      <c r="C26" s="44" t="s">
        <v>52</v>
      </c>
      <c r="D26" s="45" t="s">
        <v>2</v>
      </c>
      <c r="E26" s="45" t="s">
        <v>23</v>
      </c>
      <c r="F26" s="46">
        <v>22</v>
      </c>
      <c r="G26" s="47"/>
      <c r="H26" s="48">
        <f t="shared" si="10"/>
        <v>0</v>
      </c>
      <c r="I26" s="47">
        <f t="shared" si="11"/>
        <v>0</v>
      </c>
      <c r="J26" s="47">
        <f t="shared" si="12"/>
        <v>0</v>
      </c>
    </row>
    <row r="27" spans="1:10" s="15" customFormat="1" ht="31.5" x14ac:dyDescent="0.25">
      <c r="A27" s="36">
        <v>5</v>
      </c>
      <c r="B27" s="43" t="str">
        <f t="shared" si="9"/>
        <v>1.5.</v>
      </c>
      <c r="C27" s="44" t="s">
        <v>53</v>
      </c>
      <c r="D27" s="45" t="s">
        <v>2</v>
      </c>
      <c r="E27" s="45" t="s">
        <v>23</v>
      </c>
      <c r="F27" s="46">
        <v>8</v>
      </c>
      <c r="G27" s="47"/>
      <c r="H27" s="48">
        <f t="shared" si="10"/>
        <v>0</v>
      </c>
      <c r="I27" s="47">
        <f t="shared" si="11"/>
        <v>0</v>
      </c>
      <c r="J27" s="47">
        <f t="shared" si="12"/>
        <v>0</v>
      </c>
    </row>
    <row r="28" spans="1:10" s="15" customFormat="1" x14ac:dyDescent="0.25">
      <c r="A28" s="36">
        <v>6</v>
      </c>
      <c r="B28" s="43" t="str">
        <f t="shared" si="9"/>
        <v>1.6.</v>
      </c>
      <c r="C28" s="44" t="s">
        <v>54</v>
      </c>
      <c r="D28" s="45" t="s">
        <v>2</v>
      </c>
      <c r="E28" s="45" t="s">
        <v>23</v>
      </c>
      <c r="F28" s="46">
        <v>22</v>
      </c>
      <c r="G28" s="47"/>
      <c r="H28" s="48">
        <f t="shared" ref="H28:H49" si="13">F28*G28</f>
        <v>0</v>
      </c>
      <c r="I28" s="47">
        <f t="shared" ref="I28:I49" si="14">H28*0.18</f>
        <v>0</v>
      </c>
      <c r="J28" s="47">
        <f t="shared" ref="J28:J49" si="15">H28+I28</f>
        <v>0</v>
      </c>
    </row>
    <row r="29" spans="1:10" s="15" customFormat="1" x14ac:dyDescent="0.25">
      <c r="A29" s="36">
        <v>7</v>
      </c>
      <c r="B29" s="43" t="str">
        <f t="shared" si="9"/>
        <v>1.7.</v>
      </c>
      <c r="C29" s="44" t="s">
        <v>55</v>
      </c>
      <c r="D29" s="45" t="s">
        <v>2</v>
      </c>
      <c r="E29" s="45" t="s">
        <v>23</v>
      </c>
      <c r="F29" s="46">
        <v>5</v>
      </c>
      <c r="G29" s="47"/>
      <c r="H29" s="48">
        <f t="shared" si="13"/>
        <v>0</v>
      </c>
      <c r="I29" s="47">
        <f t="shared" si="14"/>
        <v>0</v>
      </c>
      <c r="J29" s="47">
        <f t="shared" si="15"/>
        <v>0</v>
      </c>
    </row>
    <row r="30" spans="1:10" s="15" customFormat="1" x14ac:dyDescent="0.25">
      <c r="A30" s="36">
        <v>8</v>
      </c>
      <c r="B30" s="43" t="str">
        <f t="shared" si="9"/>
        <v>1.8.</v>
      </c>
      <c r="C30" s="44" t="s">
        <v>56</v>
      </c>
      <c r="D30" s="45" t="s">
        <v>2</v>
      </c>
      <c r="E30" s="45" t="s">
        <v>23</v>
      </c>
      <c r="F30" s="46">
        <v>1</v>
      </c>
      <c r="G30" s="47"/>
      <c r="H30" s="48">
        <f t="shared" si="13"/>
        <v>0</v>
      </c>
      <c r="I30" s="47">
        <f t="shared" si="14"/>
        <v>0</v>
      </c>
      <c r="J30" s="47">
        <f t="shared" si="15"/>
        <v>0</v>
      </c>
    </row>
    <row r="31" spans="1:10" s="15" customFormat="1" x14ac:dyDescent="0.25">
      <c r="A31" s="36">
        <v>9</v>
      </c>
      <c r="B31" s="43" t="str">
        <f t="shared" si="9"/>
        <v>1.9.</v>
      </c>
      <c r="C31" s="44" t="s">
        <v>57</v>
      </c>
      <c r="D31" s="45" t="s">
        <v>2</v>
      </c>
      <c r="E31" s="45" t="s">
        <v>23</v>
      </c>
      <c r="F31" s="46">
        <v>3</v>
      </c>
      <c r="G31" s="47"/>
      <c r="H31" s="48">
        <f t="shared" si="13"/>
        <v>0</v>
      </c>
      <c r="I31" s="47">
        <f t="shared" si="14"/>
        <v>0</v>
      </c>
      <c r="J31" s="47">
        <f t="shared" si="15"/>
        <v>0</v>
      </c>
    </row>
    <row r="32" spans="1:10" s="15" customFormat="1" x14ac:dyDescent="0.25">
      <c r="A32" s="36">
        <v>10</v>
      </c>
      <c r="B32" s="43" t="str">
        <f t="shared" si="9"/>
        <v>1.10.</v>
      </c>
      <c r="C32" s="44" t="s">
        <v>58</v>
      </c>
      <c r="D32" s="45" t="s">
        <v>2</v>
      </c>
      <c r="E32" s="45" t="s">
        <v>23</v>
      </c>
      <c r="F32" s="46">
        <v>2</v>
      </c>
      <c r="G32" s="47"/>
      <c r="H32" s="48">
        <f t="shared" si="13"/>
        <v>0</v>
      </c>
      <c r="I32" s="47">
        <f t="shared" si="14"/>
        <v>0</v>
      </c>
      <c r="J32" s="47">
        <f t="shared" si="15"/>
        <v>0</v>
      </c>
    </row>
    <row r="33" spans="1:10" s="15" customFormat="1" x14ac:dyDescent="0.25">
      <c r="A33" s="36">
        <v>11</v>
      </c>
      <c r="B33" s="43" t="str">
        <f t="shared" si="9"/>
        <v>1.11.</v>
      </c>
      <c r="C33" s="44" t="s">
        <v>59</v>
      </c>
      <c r="D33" s="45" t="s">
        <v>2</v>
      </c>
      <c r="E33" s="45" t="s">
        <v>23</v>
      </c>
      <c r="F33" s="46">
        <v>2</v>
      </c>
      <c r="G33" s="47"/>
      <c r="H33" s="48">
        <f t="shared" si="13"/>
        <v>0</v>
      </c>
      <c r="I33" s="47">
        <f t="shared" si="14"/>
        <v>0</v>
      </c>
      <c r="J33" s="47">
        <f t="shared" si="15"/>
        <v>0</v>
      </c>
    </row>
    <row r="34" spans="1:10" s="15" customFormat="1" x14ac:dyDescent="0.25">
      <c r="A34" s="36">
        <v>12</v>
      </c>
      <c r="B34" s="43" t="str">
        <f t="shared" si="9"/>
        <v>1.12.</v>
      </c>
      <c r="C34" s="44" t="s">
        <v>60</v>
      </c>
      <c r="D34" s="45" t="s">
        <v>2</v>
      </c>
      <c r="E34" s="45" t="s">
        <v>23</v>
      </c>
      <c r="F34" s="46">
        <v>2</v>
      </c>
      <c r="G34" s="47"/>
      <c r="H34" s="48">
        <f t="shared" si="13"/>
        <v>0</v>
      </c>
      <c r="I34" s="47">
        <f t="shared" si="14"/>
        <v>0</v>
      </c>
      <c r="J34" s="47">
        <f t="shared" si="15"/>
        <v>0</v>
      </c>
    </row>
    <row r="35" spans="1:10" s="15" customFormat="1" x14ac:dyDescent="0.25">
      <c r="A35" s="36">
        <v>13</v>
      </c>
      <c r="B35" s="43" t="str">
        <f t="shared" si="9"/>
        <v>1.13.</v>
      </c>
      <c r="C35" s="44" t="s">
        <v>61</v>
      </c>
      <c r="D35" s="45" t="s">
        <v>2</v>
      </c>
      <c r="E35" s="45" t="s">
        <v>23</v>
      </c>
      <c r="F35" s="46">
        <v>1</v>
      </c>
      <c r="G35" s="47"/>
      <c r="H35" s="48">
        <f t="shared" si="13"/>
        <v>0</v>
      </c>
      <c r="I35" s="47">
        <f t="shared" si="14"/>
        <v>0</v>
      </c>
      <c r="J35" s="47">
        <f t="shared" si="15"/>
        <v>0</v>
      </c>
    </row>
    <row r="36" spans="1:10" s="15" customFormat="1" x14ac:dyDescent="0.25">
      <c r="A36" s="36">
        <v>14</v>
      </c>
      <c r="B36" s="43" t="str">
        <f t="shared" si="9"/>
        <v>1.14.</v>
      </c>
      <c r="C36" s="44" t="s">
        <v>62</v>
      </c>
      <c r="D36" s="45" t="s">
        <v>2</v>
      </c>
      <c r="E36" s="45" t="s">
        <v>23</v>
      </c>
      <c r="F36" s="46">
        <v>4</v>
      </c>
      <c r="G36" s="47"/>
      <c r="H36" s="48">
        <f t="shared" si="13"/>
        <v>0</v>
      </c>
      <c r="I36" s="47">
        <f t="shared" si="14"/>
        <v>0</v>
      </c>
      <c r="J36" s="47">
        <f t="shared" si="15"/>
        <v>0</v>
      </c>
    </row>
    <row r="37" spans="1:10" s="15" customFormat="1" x14ac:dyDescent="0.25">
      <c r="A37" s="36">
        <v>15</v>
      </c>
      <c r="B37" s="43" t="str">
        <f t="shared" si="9"/>
        <v>1.15.</v>
      </c>
      <c r="C37" s="44" t="s">
        <v>63</v>
      </c>
      <c r="D37" s="45" t="s">
        <v>2</v>
      </c>
      <c r="E37" s="45" t="s">
        <v>23</v>
      </c>
      <c r="F37" s="46">
        <v>1</v>
      </c>
      <c r="G37" s="47"/>
      <c r="H37" s="48">
        <f t="shared" si="13"/>
        <v>0</v>
      </c>
      <c r="I37" s="47">
        <f t="shared" si="14"/>
        <v>0</v>
      </c>
      <c r="J37" s="47">
        <f t="shared" si="15"/>
        <v>0</v>
      </c>
    </row>
    <row r="38" spans="1:10" s="15" customFormat="1" x14ac:dyDescent="0.25">
      <c r="A38" s="36">
        <v>16</v>
      </c>
      <c r="B38" s="43" t="str">
        <f t="shared" si="9"/>
        <v>1.16.</v>
      </c>
      <c r="C38" s="44" t="s">
        <v>64</v>
      </c>
      <c r="D38" s="45" t="s">
        <v>2</v>
      </c>
      <c r="E38" s="45" t="s">
        <v>23</v>
      </c>
      <c r="F38" s="46">
        <v>1</v>
      </c>
      <c r="G38" s="47"/>
      <c r="H38" s="48">
        <f t="shared" si="13"/>
        <v>0</v>
      </c>
      <c r="I38" s="47">
        <f t="shared" si="14"/>
        <v>0</v>
      </c>
      <c r="J38" s="47">
        <f t="shared" si="15"/>
        <v>0</v>
      </c>
    </row>
    <row r="39" spans="1:10" s="15" customFormat="1" x14ac:dyDescent="0.25">
      <c r="A39" s="36">
        <v>17</v>
      </c>
      <c r="B39" s="43" t="str">
        <f t="shared" si="9"/>
        <v>1.17.</v>
      </c>
      <c r="C39" s="44" t="s">
        <v>65</v>
      </c>
      <c r="D39" s="45" t="s">
        <v>2</v>
      </c>
      <c r="E39" s="45" t="s">
        <v>23</v>
      </c>
      <c r="F39" s="46">
        <v>1</v>
      </c>
      <c r="G39" s="47"/>
      <c r="H39" s="48">
        <f t="shared" si="13"/>
        <v>0</v>
      </c>
      <c r="I39" s="47">
        <f t="shared" si="14"/>
        <v>0</v>
      </c>
      <c r="J39" s="47">
        <f t="shared" si="15"/>
        <v>0</v>
      </c>
    </row>
    <row r="40" spans="1:10" s="15" customFormat="1" x14ac:dyDescent="0.25">
      <c r="A40" s="36">
        <v>18</v>
      </c>
      <c r="B40" s="43" t="str">
        <f t="shared" si="9"/>
        <v>1.18.</v>
      </c>
      <c r="C40" s="44" t="s">
        <v>66</v>
      </c>
      <c r="D40" s="45" t="s">
        <v>2</v>
      </c>
      <c r="E40" s="45" t="s">
        <v>23</v>
      </c>
      <c r="F40" s="46">
        <v>3</v>
      </c>
      <c r="G40" s="47"/>
      <c r="H40" s="48">
        <f t="shared" si="13"/>
        <v>0</v>
      </c>
      <c r="I40" s="47">
        <f t="shared" si="14"/>
        <v>0</v>
      </c>
      <c r="J40" s="47">
        <f t="shared" si="15"/>
        <v>0</v>
      </c>
    </row>
    <row r="41" spans="1:10" s="15" customFormat="1" x14ac:dyDescent="0.25">
      <c r="A41" s="36">
        <v>19</v>
      </c>
      <c r="B41" s="43" t="str">
        <f t="shared" si="9"/>
        <v>1.19.</v>
      </c>
      <c r="C41" s="44" t="s">
        <v>67</v>
      </c>
      <c r="D41" s="45" t="s">
        <v>2</v>
      </c>
      <c r="E41" s="45" t="s">
        <v>23</v>
      </c>
      <c r="F41" s="46">
        <v>5</v>
      </c>
      <c r="G41" s="47"/>
      <c r="H41" s="48">
        <f t="shared" si="13"/>
        <v>0</v>
      </c>
      <c r="I41" s="47">
        <f t="shared" si="14"/>
        <v>0</v>
      </c>
      <c r="J41" s="47">
        <f t="shared" si="15"/>
        <v>0</v>
      </c>
    </row>
    <row r="42" spans="1:10" s="15" customFormat="1" x14ac:dyDescent="0.25">
      <c r="A42" s="36">
        <v>20</v>
      </c>
      <c r="B42" s="43" t="str">
        <f t="shared" si="9"/>
        <v>1.20.</v>
      </c>
      <c r="C42" s="44" t="s">
        <v>68</v>
      </c>
      <c r="D42" s="45" t="s">
        <v>2</v>
      </c>
      <c r="E42" s="45" t="s">
        <v>23</v>
      </c>
      <c r="F42" s="46">
        <v>6</v>
      </c>
      <c r="G42" s="47"/>
      <c r="H42" s="48">
        <f t="shared" si="13"/>
        <v>0</v>
      </c>
      <c r="I42" s="47">
        <f t="shared" si="14"/>
        <v>0</v>
      </c>
      <c r="J42" s="47">
        <f t="shared" si="15"/>
        <v>0</v>
      </c>
    </row>
    <row r="43" spans="1:10" s="15" customFormat="1" x14ac:dyDescent="0.25">
      <c r="A43" s="36">
        <v>21</v>
      </c>
      <c r="B43" s="43" t="str">
        <f t="shared" si="9"/>
        <v>1.21.</v>
      </c>
      <c r="C43" s="44" t="s">
        <v>69</v>
      </c>
      <c r="D43" s="45" t="s">
        <v>2</v>
      </c>
      <c r="E43" s="45" t="s">
        <v>23</v>
      </c>
      <c r="F43" s="46">
        <v>1</v>
      </c>
      <c r="G43" s="47"/>
      <c r="H43" s="48">
        <f t="shared" si="13"/>
        <v>0</v>
      </c>
      <c r="I43" s="47">
        <f t="shared" si="14"/>
        <v>0</v>
      </c>
      <c r="J43" s="47">
        <f t="shared" si="15"/>
        <v>0</v>
      </c>
    </row>
    <row r="44" spans="1:10" s="15" customFormat="1" x14ac:dyDescent="0.25">
      <c r="A44" s="36">
        <v>22</v>
      </c>
      <c r="B44" s="43" t="str">
        <f t="shared" si="9"/>
        <v>1.22.</v>
      </c>
      <c r="C44" s="44" t="s">
        <v>70</v>
      </c>
      <c r="D44" s="45" t="s">
        <v>2</v>
      </c>
      <c r="E44" s="45" t="s">
        <v>23</v>
      </c>
      <c r="F44" s="46">
        <v>5</v>
      </c>
      <c r="G44" s="47"/>
      <c r="H44" s="48">
        <f t="shared" si="13"/>
        <v>0</v>
      </c>
      <c r="I44" s="47">
        <f t="shared" si="14"/>
        <v>0</v>
      </c>
      <c r="J44" s="47">
        <f t="shared" si="15"/>
        <v>0</v>
      </c>
    </row>
    <row r="45" spans="1:10" s="15" customFormat="1" x14ac:dyDescent="0.25">
      <c r="A45" s="36">
        <v>23</v>
      </c>
      <c r="B45" s="43" t="str">
        <f t="shared" si="9"/>
        <v>1.23.</v>
      </c>
      <c r="C45" s="44" t="s">
        <v>71</v>
      </c>
      <c r="D45" s="45" t="s">
        <v>2</v>
      </c>
      <c r="E45" s="45" t="s">
        <v>23</v>
      </c>
      <c r="F45" s="46">
        <v>2</v>
      </c>
      <c r="G45" s="47"/>
      <c r="H45" s="48">
        <f t="shared" si="13"/>
        <v>0</v>
      </c>
      <c r="I45" s="47">
        <f t="shared" si="14"/>
        <v>0</v>
      </c>
      <c r="J45" s="47">
        <f t="shared" si="15"/>
        <v>0</v>
      </c>
    </row>
    <row r="46" spans="1:10" s="15" customFormat="1" x14ac:dyDescent="0.25">
      <c r="A46" s="36">
        <v>24</v>
      </c>
      <c r="B46" s="43" t="str">
        <f t="shared" si="9"/>
        <v>1.24.</v>
      </c>
      <c r="C46" s="44" t="s">
        <v>72</v>
      </c>
      <c r="D46" s="45" t="s">
        <v>2</v>
      </c>
      <c r="E46" s="45" t="s">
        <v>23</v>
      </c>
      <c r="F46" s="46">
        <v>6</v>
      </c>
      <c r="G46" s="47"/>
      <c r="H46" s="48">
        <f t="shared" si="13"/>
        <v>0</v>
      </c>
      <c r="I46" s="47">
        <f t="shared" si="14"/>
        <v>0</v>
      </c>
      <c r="J46" s="47">
        <f t="shared" si="15"/>
        <v>0</v>
      </c>
    </row>
    <row r="47" spans="1:10" s="15" customFormat="1" x14ac:dyDescent="0.25">
      <c r="A47" s="36">
        <v>25</v>
      </c>
      <c r="B47" s="43" t="str">
        <f t="shared" si="9"/>
        <v>1.25.</v>
      </c>
      <c r="C47" s="44" t="s">
        <v>73</v>
      </c>
      <c r="D47" s="45" t="s">
        <v>2</v>
      </c>
      <c r="E47" s="45" t="s">
        <v>23</v>
      </c>
      <c r="F47" s="46">
        <v>4</v>
      </c>
      <c r="G47" s="47"/>
      <c r="H47" s="48">
        <f t="shared" si="13"/>
        <v>0</v>
      </c>
      <c r="I47" s="47">
        <f t="shared" si="14"/>
        <v>0</v>
      </c>
      <c r="J47" s="47">
        <f t="shared" si="15"/>
        <v>0</v>
      </c>
    </row>
    <row r="48" spans="1:10" s="15" customFormat="1" x14ac:dyDescent="0.25">
      <c r="A48" s="36">
        <v>26</v>
      </c>
      <c r="B48" s="43" t="str">
        <f t="shared" si="9"/>
        <v>1.26.</v>
      </c>
      <c r="C48" s="44" t="s">
        <v>74</v>
      </c>
      <c r="D48" s="45" t="s">
        <v>2</v>
      </c>
      <c r="E48" s="45" t="s">
        <v>23</v>
      </c>
      <c r="F48" s="46">
        <v>2</v>
      </c>
      <c r="G48" s="47"/>
      <c r="H48" s="48">
        <f t="shared" si="13"/>
        <v>0</v>
      </c>
      <c r="I48" s="47">
        <f t="shared" si="14"/>
        <v>0</v>
      </c>
      <c r="J48" s="47">
        <f t="shared" si="15"/>
        <v>0</v>
      </c>
    </row>
    <row r="49" spans="1:10" s="15" customFormat="1" x14ac:dyDescent="0.25">
      <c r="A49" s="36">
        <v>27</v>
      </c>
      <c r="B49" s="43" t="str">
        <f t="shared" si="9"/>
        <v>1.27.</v>
      </c>
      <c r="C49" s="44" t="s">
        <v>75</v>
      </c>
      <c r="D49" s="45" t="s">
        <v>2</v>
      </c>
      <c r="E49" s="45" t="s">
        <v>23</v>
      </c>
      <c r="F49" s="46">
        <v>5</v>
      </c>
      <c r="G49" s="47"/>
      <c r="H49" s="48">
        <f t="shared" si="13"/>
        <v>0</v>
      </c>
      <c r="I49" s="47">
        <f t="shared" si="14"/>
        <v>0</v>
      </c>
      <c r="J49" s="47">
        <f t="shared" si="15"/>
        <v>0</v>
      </c>
    </row>
    <row r="50" spans="1:10" s="15" customFormat="1" x14ac:dyDescent="0.25">
      <c r="A50" s="36"/>
      <c r="B50" s="49" t="s">
        <v>8</v>
      </c>
      <c r="C50" s="63" t="s">
        <v>26</v>
      </c>
      <c r="D50" s="63"/>
      <c r="E50" s="63"/>
      <c r="F50" s="63"/>
      <c r="G50" s="63"/>
      <c r="H50" s="63"/>
      <c r="I50" s="63"/>
      <c r="J50" s="63"/>
    </row>
    <row r="51" spans="1:10" s="15" customFormat="1" x14ac:dyDescent="0.25">
      <c r="A51" s="36">
        <v>1</v>
      </c>
      <c r="B51" s="43" t="str">
        <f>CONCATENATE(B$50,".",A51,".")</f>
        <v>4.1.</v>
      </c>
      <c r="C51" s="44" t="s">
        <v>76</v>
      </c>
      <c r="D51" s="45" t="s">
        <v>1</v>
      </c>
      <c r="E51" s="45" t="s">
        <v>23</v>
      </c>
      <c r="F51" s="46">
        <v>26</v>
      </c>
      <c r="G51" s="47"/>
      <c r="H51" s="48">
        <f t="shared" si="6"/>
        <v>0</v>
      </c>
      <c r="I51" s="47">
        <f t="shared" si="7"/>
        <v>0</v>
      </c>
      <c r="J51" s="47">
        <f t="shared" si="8"/>
        <v>0</v>
      </c>
    </row>
    <row r="52" spans="1:10" s="15" customFormat="1" x14ac:dyDescent="0.25">
      <c r="A52" s="36">
        <v>2</v>
      </c>
      <c r="B52" s="43" t="str">
        <f t="shared" ref="B52:B98" si="16">CONCATENATE(B$50,".",A52,".")</f>
        <v>4.2.</v>
      </c>
      <c r="C52" s="44" t="s">
        <v>77</v>
      </c>
      <c r="D52" s="45" t="s">
        <v>1</v>
      </c>
      <c r="E52" s="45" t="s">
        <v>23</v>
      </c>
      <c r="F52" s="46">
        <v>1</v>
      </c>
      <c r="G52" s="47"/>
      <c r="H52" s="48">
        <f t="shared" ref="H52:H98" si="17">F52*G52</f>
        <v>0</v>
      </c>
      <c r="I52" s="47">
        <f t="shared" ref="I52:I98" si="18">H52*0.18</f>
        <v>0</v>
      </c>
      <c r="J52" s="47">
        <f t="shared" ref="J52:J98" si="19">H52+I52</f>
        <v>0</v>
      </c>
    </row>
    <row r="53" spans="1:10" s="15" customFormat="1" x14ac:dyDescent="0.25">
      <c r="A53" s="36">
        <v>3</v>
      </c>
      <c r="B53" s="43" t="str">
        <f t="shared" si="16"/>
        <v>4.3.</v>
      </c>
      <c r="C53" s="44" t="s">
        <v>78</v>
      </c>
      <c r="D53" s="45" t="s">
        <v>1</v>
      </c>
      <c r="E53" s="45" t="s">
        <v>23</v>
      </c>
      <c r="F53" s="46">
        <v>5</v>
      </c>
      <c r="G53" s="47"/>
      <c r="H53" s="48">
        <f t="shared" si="17"/>
        <v>0</v>
      </c>
      <c r="I53" s="47">
        <f t="shared" si="18"/>
        <v>0</v>
      </c>
      <c r="J53" s="47">
        <f t="shared" si="19"/>
        <v>0</v>
      </c>
    </row>
    <row r="54" spans="1:10" s="15" customFormat="1" x14ac:dyDescent="0.25">
      <c r="A54" s="36">
        <v>4</v>
      </c>
      <c r="B54" s="43" t="str">
        <f t="shared" si="16"/>
        <v>4.4.</v>
      </c>
      <c r="C54" s="44" t="s">
        <v>79</v>
      </c>
      <c r="D54" s="45" t="s">
        <v>1</v>
      </c>
      <c r="E54" s="45" t="s">
        <v>23</v>
      </c>
      <c r="F54" s="46">
        <v>3</v>
      </c>
      <c r="G54" s="47"/>
      <c r="H54" s="48">
        <f t="shared" si="17"/>
        <v>0</v>
      </c>
      <c r="I54" s="47">
        <f t="shared" si="18"/>
        <v>0</v>
      </c>
      <c r="J54" s="47">
        <f t="shared" si="19"/>
        <v>0</v>
      </c>
    </row>
    <row r="55" spans="1:10" s="15" customFormat="1" x14ac:dyDescent="0.25">
      <c r="A55" s="36">
        <v>5</v>
      </c>
      <c r="B55" s="43" t="str">
        <f t="shared" si="16"/>
        <v>4.5.</v>
      </c>
      <c r="C55" s="44" t="s">
        <v>121</v>
      </c>
      <c r="D55" s="45" t="s">
        <v>1</v>
      </c>
      <c r="E55" s="45" t="s">
        <v>23</v>
      </c>
      <c r="F55" s="46">
        <v>1</v>
      </c>
      <c r="G55" s="47"/>
      <c r="H55" s="48">
        <f t="shared" si="17"/>
        <v>0</v>
      </c>
      <c r="I55" s="47">
        <f t="shared" si="18"/>
        <v>0</v>
      </c>
      <c r="J55" s="47">
        <f t="shared" si="19"/>
        <v>0</v>
      </c>
    </row>
    <row r="56" spans="1:10" s="15" customFormat="1" x14ac:dyDescent="0.25">
      <c r="A56" s="36">
        <v>6</v>
      </c>
      <c r="B56" s="43" t="str">
        <f t="shared" si="16"/>
        <v>4.6.</v>
      </c>
      <c r="C56" s="44" t="s">
        <v>80</v>
      </c>
      <c r="D56" s="45" t="s">
        <v>1</v>
      </c>
      <c r="E56" s="45" t="s">
        <v>23</v>
      </c>
      <c r="F56" s="46">
        <v>8</v>
      </c>
      <c r="G56" s="47"/>
      <c r="H56" s="48">
        <f t="shared" si="17"/>
        <v>0</v>
      </c>
      <c r="I56" s="47">
        <f t="shared" si="18"/>
        <v>0</v>
      </c>
      <c r="J56" s="47">
        <f t="shared" si="19"/>
        <v>0</v>
      </c>
    </row>
    <row r="57" spans="1:10" s="15" customFormat="1" x14ac:dyDescent="0.25">
      <c r="A57" s="36">
        <v>7</v>
      </c>
      <c r="B57" s="43" t="str">
        <f t="shared" si="16"/>
        <v>4.7.</v>
      </c>
      <c r="C57" s="44" t="s">
        <v>81</v>
      </c>
      <c r="D57" s="45" t="s">
        <v>1</v>
      </c>
      <c r="E57" s="45" t="s">
        <v>23</v>
      </c>
      <c r="F57" s="46">
        <v>1</v>
      </c>
      <c r="G57" s="47"/>
      <c r="H57" s="48">
        <f t="shared" si="17"/>
        <v>0</v>
      </c>
      <c r="I57" s="47">
        <f t="shared" si="18"/>
        <v>0</v>
      </c>
      <c r="J57" s="47">
        <f t="shared" si="19"/>
        <v>0</v>
      </c>
    </row>
    <row r="58" spans="1:10" s="15" customFormat="1" x14ac:dyDescent="0.25">
      <c r="A58" s="36">
        <v>8</v>
      </c>
      <c r="B58" s="43" t="str">
        <f t="shared" si="16"/>
        <v>4.8.</v>
      </c>
      <c r="C58" s="44" t="s">
        <v>82</v>
      </c>
      <c r="D58" s="45" t="s">
        <v>1</v>
      </c>
      <c r="E58" s="45" t="s">
        <v>23</v>
      </c>
      <c r="F58" s="46">
        <v>1</v>
      </c>
      <c r="G58" s="47"/>
      <c r="H58" s="48">
        <f t="shared" si="17"/>
        <v>0</v>
      </c>
      <c r="I58" s="47">
        <f t="shared" si="18"/>
        <v>0</v>
      </c>
      <c r="J58" s="47">
        <f t="shared" si="19"/>
        <v>0</v>
      </c>
    </row>
    <row r="59" spans="1:10" s="15" customFormat="1" x14ac:dyDescent="0.25">
      <c r="A59" s="36">
        <v>9</v>
      </c>
      <c r="B59" s="43" t="str">
        <f t="shared" si="16"/>
        <v>4.9.</v>
      </c>
      <c r="C59" s="44" t="s">
        <v>83</v>
      </c>
      <c r="D59" s="45" t="s">
        <v>1</v>
      </c>
      <c r="E59" s="45" t="s">
        <v>23</v>
      </c>
      <c r="F59" s="46">
        <v>4</v>
      </c>
      <c r="G59" s="47"/>
      <c r="H59" s="48">
        <f t="shared" si="17"/>
        <v>0</v>
      </c>
      <c r="I59" s="47">
        <f t="shared" si="18"/>
        <v>0</v>
      </c>
      <c r="J59" s="47">
        <f t="shared" si="19"/>
        <v>0</v>
      </c>
    </row>
    <row r="60" spans="1:10" s="15" customFormat="1" x14ac:dyDescent="0.25">
      <c r="A60" s="36">
        <v>10</v>
      </c>
      <c r="B60" s="43" t="str">
        <f t="shared" si="16"/>
        <v>4.10.</v>
      </c>
      <c r="C60" s="44" t="s">
        <v>84</v>
      </c>
      <c r="D60" s="45" t="s">
        <v>1</v>
      </c>
      <c r="E60" s="45" t="s">
        <v>23</v>
      </c>
      <c r="F60" s="46">
        <v>10</v>
      </c>
      <c r="G60" s="47"/>
      <c r="H60" s="48">
        <f t="shared" si="17"/>
        <v>0</v>
      </c>
      <c r="I60" s="47">
        <f t="shared" si="18"/>
        <v>0</v>
      </c>
      <c r="J60" s="47">
        <f t="shared" si="19"/>
        <v>0</v>
      </c>
    </row>
    <row r="61" spans="1:10" s="15" customFormat="1" x14ac:dyDescent="0.25">
      <c r="A61" s="36">
        <v>11</v>
      </c>
      <c r="B61" s="43" t="str">
        <f t="shared" si="16"/>
        <v>4.11.</v>
      </c>
      <c r="C61" s="44" t="s">
        <v>85</v>
      </c>
      <c r="D61" s="45" t="s">
        <v>1</v>
      </c>
      <c r="E61" s="45" t="s">
        <v>23</v>
      </c>
      <c r="F61" s="46">
        <v>63</v>
      </c>
      <c r="G61" s="47"/>
      <c r="H61" s="48">
        <f t="shared" si="17"/>
        <v>0</v>
      </c>
      <c r="I61" s="47">
        <f t="shared" si="18"/>
        <v>0</v>
      </c>
      <c r="J61" s="47">
        <f t="shared" si="19"/>
        <v>0</v>
      </c>
    </row>
    <row r="62" spans="1:10" s="15" customFormat="1" ht="31.5" x14ac:dyDescent="0.25">
      <c r="A62" s="36">
        <v>12</v>
      </c>
      <c r="B62" s="43" t="str">
        <f t="shared" si="16"/>
        <v>4.12.</v>
      </c>
      <c r="C62" s="44" t="s">
        <v>86</v>
      </c>
      <c r="D62" s="45" t="s">
        <v>1</v>
      </c>
      <c r="E62" s="45" t="s">
        <v>23</v>
      </c>
      <c r="F62" s="46">
        <v>5</v>
      </c>
      <c r="G62" s="47"/>
      <c r="H62" s="48">
        <f t="shared" si="17"/>
        <v>0</v>
      </c>
      <c r="I62" s="47">
        <f t="shared" si="18"/>
        <v>0</v>
      </c>
      <c r="J62" s="47">
        <f t="shared" si="19"/>
        <v>0</v>
      </c>
    </row>
    <row r="63" spans="1:10" s="15" customFormat="1" ht="31.5" x14ac:dyDescent="0.25">
      <c r="A63" s="36">
        <v>13</v>
      </c>
      <c r="B63" s="43" t="str">
        <f t="shared" si="16"/>
        <v>4.13.</v>
      </c>
      <c r="C63" s="44" t="s">
        <v>87</v>
      </c>
      <c r="D63" s="45" t="s">
        <v>1</v>
      </c>
      <c r="E63" s="45" t="s">
        <v>23</v>
      </c>
      <c r="F63" s="46">
        <v>15</v>
      </c>
      <c r="G63" s="47"/>
      <c r="H63" s="48">
        <f t="shared" si="17"/>
        <v>0</v>
      </c>
      <c r="I63" s="47">
        <f t="shared" si="18"/>
        <v>0</v>
      </c>
      <c r="J63" s="47">
        <f t="shared" si="19"/>
        <v>0</v>
      </c>
    </row>
    <row r="64" spans="1:10" s="15" customFormat="1" ht="31.5" x14ac:dyDescent="0.25">
      <c r="A64" s="36">
        <v>14</v>
      </c>
      <c r="B64" s="43" t="str">
        <f t="shared" si="16"/>
        <v>4.14.</v>
      </c>
      <c r="C64" s="44" t="s">
        <v>88</v>
      </c>
      <c r="D64" s="45" t="s">
        <v>1</v>
      </c>
      <c r="E64" s="45" t="s">
        <v>23</v>
      </c>
      <c r="F64" s="46">
        <v>3</v>
      </c>
      <c r="G64" s="47"/>
      <c r="H64" s="48">
        <f t="shared" si="17"/>
        <v>0</v>
      </c>
      <c r="I64" s="47">
        <f t="shared" si="18"/>
        <v>0</v>
      </c>
      <c r="J64" s="47">
        <f t="shared" si="19"/>
        <v>0</v>
      </c>
    </row>
    <row r="65" spans="1:10" s="15" customFormat="1" ht="31.5" x14ac:dyDescent="0.25">
      <c r="A65" s="36">
        <v>15</v>
      </c>
      <c r="B65" s="43" t="str">
        <f t="shared" si="16"/>
        <v>4.15.</v>
      </c>
      <c r="C65" s="44" t="s">
        <v>89</v>
      </c>
      <c r="D65" s="45" t="s">
        <v>1</v>
      </c>
      <c r="E65" s="45" t="s">
        <v>23</v>
      </c>
      <c r="F65" s="46">
        <v>2</v>
      </c>
      <c r="G65" s="47"/>
      <c r="H65" s="48">
        <f t="shared" si="17"/>
        <v>0</v>
      </c>
      <c r="I65" s="47">
        <f t="shared" si="18"/>
        <v>0</v>
      </c>
      <c r="J65" s="47">
        <f t="shared" si="19"/>
        <v>0</v>
      </c>
    </row>
    <row r="66" spans="1:10" s="15" customFormat="1" ht="31.5" x14ac:dyDescent="0.25">
      <c r="A66" s="36">
        <v>16</v>
      </c>
      <c r="B66" s="43" t="str">
        <f t="shared" si="16"/>
        <v>4.16.</v>
      </c>
      <c r="C66" s="44" t="s">
        <v>90</v>
      </c>
      <c r="D66" s="45" t="s">
        <v>1</v>
      </c>
      <c r="E66" s="45" t="s">
        <v>23</v>
      </c>
      <c r="F66" s="46">
        <v>10</v>
      </c>
      <c r="G66" s="47"/>
      <c r="H66" s="48">
        <f t="shared" ref="H66:H78" si="20">F66*G66</f>
        <v>0</v>
      </c>
      <c r="I66" s="47">
        <f t="shared" ref="I66:I78" si="21">H66*0.18</f>
        <v>0</v>
      </c>
      <c r="J66" s="47">
        <f t="shared" ref="J66:J78" si="22">H66+I66</f>
        <v>0</v>
      </c>
    </row>
    <row r="67" spans="1:10" s="15" customFormat="1" ht="31.5" x14ac:dyDescent="0.25">
      <c r="A67" s="36">
        <v>17</v>
      </c>
      <c r="B67" s="43" t="str">
        <f t="shared" si="16"/>
        <v>4.17.</v>
      </c>
      <c r="C67" s="44" t="s">
        <v>90</v>
      </c>
      <c r="D67" s="45" t="s">
        <v>1</v>
      </c>
      <c r="E67" s="45" t="s">
        <v>23</v>
      </c>
      <c r="F67" s="46">
        <v>2</v>
      </c>
      <c r="G67" s="47"/>
      <c r="H67" s="48">
        <f t="shared" si="20"/>
        <v>0</v>
      </c>
      <c r="I67" s="47">
        <f t="shared" si="21"/>
        <v>0</v>
      </c>
      <c r="J67" s="47">
        <f t="shared" si="22"/>
        <v>0</v>
      </c>
    </row>
    <row r="68" spans="1:10" s="15" customFormat="1" x14ac:dyDescent="0.25">
      <c r="A68" s="36">
        <v>18</v>
      </c>
      <c r="B68" s="43" t="str">
        <f t="shared" si="16"/>
        <v>4.18.</v>
      </c>
      <c r="C68" s="44" t="s">
        <v>91</v>
      </c>
      <c r="D68" s="45" t="s">
        <v>1</v>
      </c>
      <c r="E68" s="45" t="s">
        <v>23</v>
      </c>
      <c r="F68" s="46">
        <v>30</v>
      </c>
      <c r="G68" s="47"/>
      <c r="H68" s="48">
        <f t="shared" si="20"/>
        <v>0</v>
      </c>
      <c r="I68" s="47">
        <f t="shared" si="21"/>
        <v>0</v>
      </c>
      <c r="J68" s="47">
        <f t="shared" si="22"/>
        <v>0</v>
      </c>
    </row>
    <row r="69" spans="1:10" s="15" customFormat="1" x14ac:dyDescent="0.25">
      <c r="A69" s="36">
        <v>19</v>
      </c>
      <c r="B69" s="43" t="str">
        <f t="shared" si="16"/>
        <v>4.19.</v>
      </c>
      <c r="C69" s="44" t="s">
        <v>92</v>
      </c>
      <c r="D69" s="45" t="s">
        <v>1</v>
      </c>
      <c r="E69" s="45" t="s">
        <v>23</v>
      </c>
      <c r="F69" s="46">
        <v>5</v>
      </c>
      <c r="G69" s="47"/>
      <c r="H69" s="48">
        <f t="shared" si="20"/>
        <v>0</v>
      </c>
      <c r="I69" s="47">
        <f t="shared" si="21"/>
        <v>0</v>
      </c>
      <c r="J69" s="47">
        <f t="shared" si="22"/>
        <v>0</v>
      </c>
    </row>
    <row r="70" spans="1:10" s="15" customFormat="1" x14ac:dyDescent="0.25">
      <c r="A70" s="36">
        <v>20</v>
      </c>
      <c r="B70" s="43" t="str">
        <f t="shared" si="16"/>
        <v>4.20.</v>
      </c>
      <c r="C70" s="44" t="s">
        <v>93</v>
      </c>
      <c r="D70" s="45" t="s">
        <v>1</v>
      </c>
      <c r="E70" s="45" t="s">
        <v>23</v>
      </c>
      <c r="F70" s="46">
        <v>1</v>
      </c>
      <c r="G70" s="47"/>
      <c r="H70" s="48">
        <f t="shared" si="20"/>
        <v>0</v>
      </c>
      <c r="I70" s="47">
        <f t="shared" si="21"/>
        <v>0</v>
      </c>
      <c r="J70" s="47">
        <f t="shared" si="22"/>
        <v>0</v>
      </c>
    </row>
    <row r="71" spans="1:10" s="15" customFormat="1" x14ac:dyDescent="0.25">
      <c r="A71" s="36">
        <v>21</v>
      </c>
      <c r="B71" s="43" t="str">
        <f t="shared" si="16"/>
        <v>4.21.</v>
      </c>
      <c r="C71" s="44" t="s">
        <v>94</v>
      </c>
      <c r="D71" s="45" t="s">
        <v>1</v>
      </c>
      <c r="E71" s="45" t="s">
        <v>23</v>
      </c>
      <c r="F71" s="46">
        <v>7</v>
      </c>
      <c r="G71" s="47"/>
      <c r="H71" s="48">
        <f t="shared" si="20"/>
        <v>0</v>
      </c>
      <c r="I71" s="47">
        <f t="shared" si="21"/>
        <v>0</v>
      </c>
      <c r="J71" s="47">
        <f t="shared" si="22"/>
        <v>0</v>
      </c>
    </row>
    <row r="72" spans="1:10" s="15" customFormat="1" x14ac:dyDescent="0.25">
      <c r="A72" s="36">
        <v>22</v>
      </c>
      <c r="B72" s="43" t="str">
        <f t="shared" si="16"/>
        <v>4.22.</v>
      </c>
      <c r="C72" s="44" t="s">
        <v>95</v>
      </c>
      <c r="D72" s="45" t="s">
        <v>1</v>
      </c>
      <c r="E72" s="45" t="s">
        <v>23</v>
      </c>
      <c r="F72" s="46">
        <v>20</v>
      </c>
      <c r="G72" s="47"/>
      <c r="H72" s="48">
        <f t="shared" si="20"/>
        <v>0</v>
      </c>
      <c r="I72" s="47">
        <f t="shared" si="21"/>
        <v>0</v>
      </c>
      <c r="J72" s="47">
        <f t="shared" si="22"/>
        <v>0</v>
      </c>
    </row>
    <row r="73" spans="1:10" s="15" customFormat="1" x14ac:dyDescent="0.25">
      <c r="A73" s="36">
        <v>23</v>
      </c>
      <c r="B73" s="43" t="str">
        <f t="shared" si="16"/>
        <v>4.23.</v>
      </c>
      <c r="C73" s="44" t="s">
        <v>96</v>
      </c>
      <c r="D73" s="45" t="s">
        <v>1</v>
      </c>
      <c r="E73" s="45" t="s">
        <v>97</v>
      </c>
      <c r="F73" s="46">
        <v>16104</v>
      </c>
      <c r="G73" s="47"/>
      <c r="H73" s="48">
        <f t="shared" si="20"/>
        <v>0</v>
      </c>
      <c r="I73" s="47">
        <f t="shared" si="21"/>
        <v>0</v>
      </c>
      <c r="J73" s="47">
        <f t="shared" si="22"/>
        <v>0</v>
      </c>
    </row>
    <row r="74" spans="1:10" s="15" customFormat="1" x14ac:dyDescent="0.25">
      <c r="A74" s="36">
        <v>24</v>
      </c>
      <c r="B74" s="43" t="str">
        <f t="shared" si="16"/>
        <v>4.24.</v>
      </c>
      <c r="C74" s="44" t="s">
        <v>98</v>
      </c>
      <c r="D74" s="45" t="s">
        <v>1</v>
      </c>
      <c r="E74" s="45" t="s">
        <v>23</v>
      </c>
      <c r="F74" s="46">
        <v>25</v>
      </c>
      <c r="G74" s="47"/>
      <c r="H74" s="48">
        <f t="shared" si="20"/>
        <v>0</v>
      </c>
      <c r="I74" s="47">
        <f t="shared" si="21"/>
        <v>0</v>
      </c>
      <c r="J74" s="47">
        <f t="shared" si="22"/>
        <v>0</v>
      </c>
    </row>
    <row r="75" spans="1:10" s="15" customFormat="1" x14ac:dyDescent="0.25">
      <c r="A75" s="36">
        <v>25</v>
      </c>
      <c r="B75" s="43" t="str">
        <f t="shared" si="16"/>
        <v>4.25.</v>
      </c>
      <c r="C75" s="44" t="s">
        <v>99</v>
      </c>
      <c r="D75" s="45" t="s">
        <v>1</v>
      </c>
      <c r="E75" s="45" t="s">
        <v>23</v>
      </c>
      <c r="F75" s="46">
        <v>20</v>
      </c>
      <c r="G75" s="47"/>
      <c r="H75" s="48">
        <f t="shared" si="20"/>
        <v>0</v>
      </c>
      <c r="I75" s="47">
        <f t="shared" si="21"/>
        <v>0</v>
      </c>
      <c r="J75" s="47">
        <f t="shared" si="22"/>
        <v>0</v>
      </c>
    </row>
    <row r="76" spans="1:10" s="15" customFormat="1" x14ac:dyDescent="0.25">
      <c r="A76" s="36">
        <v>26</v>
      </c>
      <c r="B76" s="43" t="str">
        <f t="shared" si="16"/>
        <v>4.26.</v>
      </c>
      <c r="C76" s="44" t="s">
        <v>100</v>
      </c>
      <c r="D76" s="45" t="s">
        <v>1</v>
      </c>
      <c r="E76" s="45" t="s">
        <v>23</v>
      </c>
      <c r="F76" s="46">
        <v>4</v>
      </c>
      <c r="G76" s="47"/>
      <c r="H76" s="48">
        <f t="shared" si="20"/>
        <v>0</v>
      </c>
      <c r="I76" s="47">
        <f t="shared" si="21"/>
        <v>0</v>
      </c>
      <c r="J76" s="47">
        <f t="shared" si="22"/>
        <v>0</v>
      </c>
    </row>
    <row r="77" spans="1:10" s="15" customFormat="1" x14ac:dyDescent="0.25">
      <c r="A77" s="36">
        <v>27</v>
      </c>
      <c r="B77" s="43" t="str">
        <f t="shared" si="16"/>
        <v>4.27.</v>
      </c>
      <c r="C77" s="44" t="s">
        <v>101</v>
      </c>
      <c r="D77" s="45" t="s">
        <v>1</v>
      </c>
      <c r="E77" s="45" t="s">
        <v>23</v>
      </c>
      <c r="F77" s="46">
        <v>5</v>
      </c>
      <c r="G77" s="47"/>
      <c r="H77" s="48">
        <f t="shared" si="20"/>
        <v>0</v>
      </c>
      <c r="I77" s="47">
        <f t="shared" si="21"/>
        <v>0</v>
      </c>
      <c r="J77" s="47">
        <f t="shared" si="22"/>
        <v>0</v>
      </c>
    </row>
    <row r="78" spans="1:10" s="15" customFormat="1" x14ac:dyDescent="0.25">
      <c r="A78" s="36">
        <v>28</v>
      </c>
      <c r="B78" s="43" t="str">
        <f t="shared" si="16"/>
        <v>4.28.</v>
      </c>
      <c r="C78" s="44" t="s">
        <v>102</v>
      </c>
      <c r="D78" s="45" t="s">
        <v>1</v>
      </c>
      <c r="E78" s="45" t="s">
        <v>97</v>
      </c>
      <c r="F78" s="46">
        <v>144</v>
      </c>
      <c r="G78" s="47"/>
      <c r="H78" s="48">
        <f t="shared" si="20"/>
        <v>0</v>
      </c>
      <c r="I78" s="47">
        <f t="shared" si="21"/>
        <v>0</v>
      </c>
      <c r="J78" s="47">
        <f t="shared" si="22"/>
        <v>0</v>
      </c>
    </row>
    <row r="79" spans="1:10" s="15" customFormat="1" x14ac:dyDescent="0.25">
      <c r="A79" s="36">
        <v>29</v>
      </c>
      <c r="B79" s="43" t="str">
        <f t="shared" si="16"/>
        <v>4.29.</v>
      </c>
      <c r="C79" s="44" t="s">
        <v>103</v>
      </c>
      <c r="D79" s="45" t="s">
        <v>1</v>
      </c>
      <c r="E79" s="45" t="s">
        <v>23</v>
      </c>
      <c r="F79" s="46">
        <v>30</v>
      </c>
      <c r="G79" s="47"/>
      <c r="H79" s="48">
        <f t="shared" si="17"/>
        <v>0</v>
      </c>
      <c r="I79" s="47">
        <f t="shared" si="18"/>
        <v>0</v>
      </c>
      <c r="J79" s="47">
        <f t="shared" si="19"/>
        <v>0</v>
      </c>
    </row>
    <row r="80" spans="1:10" s="15" customFormat="1" x14ac:dyDescent="0.25">
      <c r="A80" s="36">
        <v>30</v>
      </c>
      <c r="B80" s="43" t="str">
        <f t="shared" si="16"/>
        <v>4.30.</v>
      </c>
      <c r="C80" s="44" t="s">
        <v>104</v>
      </c>
      <c r="D80" s="45" t="s">
        <v>1</v>
      </c>
      <c r="E80" s="45" t="s">
        <v>23</v>
      </c>
      <c r="F80" s="46">
        <v>1</v>
      </c>
      <c r="G80" s="47"/>
      <c r="H80" s="48">
        <f t="shared" si="17"/>
        <v>0</v>
      </c>
      <c r="I80" s="47">
        <f t="shared" si="18"/>
        <v>0</v>
      </c>
      <c r="J80" s="47">
        <f t="shared" si="19"/>
        <v>0</v>
      </c>
    </row>
    <row r="81" spans="1:10" s="15" customFormat="1" x14ac:dyDescent="0.25">
      <c r="A81" s="36">
        <v>31</v>
      </c>
      <c r="B81" s="43" t="str">
        <f t="shared" si="16"/>
        <v>4.31.</v>
      </c>
      <c r="C81" s="44" t="s">
        <v>105</v>
      </c>
      <c r="D81" s="45" t="s">
        <v>1</v>
      </c>
      <c r="E81" s="45" t="s">
        <v>23</v>
      </c>
      <c r="F81" s="46">
        <v>6</v>
      </c>
      <c r="G81" s="47"/>
      <c r="H81" s="48">
        <f t="shared" si="17"/>
        <v>0</v>
      </c>
      <c r="I81" s="47">
        <f t="shared" si="18"/>
        <v>0</v>
      </c>
      <c r="J81" s="47">
        <f t="shared" si="19"/>
        <v>0</v>
      </c>
    </row>
    <row r="82" spans="1:10" s="15" customFormat="1" x14ac:dyDescent="0.25">
      <c r="A82" s="36">
        <v>32</v>
      </c>
      <c r="B82" s="43" t="str">
        <f t="shared" si="16"/>
        <v>4.32.</v>
      </c>
      <c r="C82" s="44" t="s">
        <v>106</v>
      </c>
      <c r="D82" s="45" t="s">
        <v>1</v>
      </c>
      <c r="E82" s="45" t="s">
        <v>23</v>
      </c>
      <c r="F82" s="46">
        <v>3</v>
      </c>
      <c r="G82" s="47"/>
      <c r="H82" s="48">
        <f t="shared" si="17"/>
        <v>0</v>
      </c>
      <c r="I82" s="47">
        <f t="shared" si="18"/>
        <v>0</v>
      </c>
      <c r="J82" s="47">
        <f t="shared" si="19"/>
        <v>0</v>
      </c>
    </row>
    <row r="83" spans="1:10" s="15" customFormat="1" x14ac:dyDescent="0.25">
      <c r="A83" s="36">
        <v>33</v>
      </c>
      <c r="B83" s="43" t="str">
        <f t="shared" si="16"/>
        <v>4.33.</v>
      </c>
      <c r="C83" s="44" t="s">
        <v>122</v>
      </c>
      <c r="D83" s="45" t="s">
        <v>1</v>
      </c>
      <c r="E83" s="45" t="s">
        <v>23</v>
      </c>
      <c r="F83" s="46">
        <v>1</v>
      </c>
      <c r="G83" s="47"/>
      <c r="H83" s="48">
        <f t="shared" si="17"/>
        <v>0</v>
      </c>
      <c r="I83" s="47">
        <f t="shared" si="18"/>
        <v>0</v>
      </c>
      <c r="J83" s="47">
        <f t="shared" si="19"/>
        <v>0</v>
      </c>
    </row>
    <row r="84" spans="1:10" s="15" customFormat="1" x14ac:dyDescent="0.25">
      <c r="A84" s="36">
        <v>34</v>
      </c>
      <c r="B84" s="43" t="str">
        <f t="shared" si="16"/>
        <v>4.34.</v>
      </c>
      <c r="C84" s="44" t="s">
        <v>107</v>
      </c>
      <c r="D84" s="45" t="s">
        <v>1</v>
      </c>
      <c r="E84" s="45" t="s">
        <v>23</v>
      </c>
      <c r="F84" s="46">
        <v>9</v>
      </c>
      <c r="G84" s="47"/>
      <c r="H84" s="48">
        <f t="shared" si="17"/>
        <v>0</v>
      </c>
      <c r="I84" s="47">
        <f t="shared" si="18"/>
        <v>0</v>
      </c>
      <c r="J84" s="47">
        <f t="shared" si="19"/>
        <v>0</v>
      </c>
    </row>
    <row r="85" spans="1:10" s="15" customFormat="1" x14ac:dyDescent="0.25">
      <c r="A85" s="36">
        <v>35</v>
      </c>
      <c r="B85" s="43" t="str">
        <f t="shared" si="16"/>
        <v>4.35.</v>
      </c>
      <c r="C85" s="44" t="s">
        <v>108</v>
      </c>
      <c r="D85" s="45" t="s">
        <v>1</v>
      </c>
      <c r="E85" s="45" t="s">
        <v>23</v>
      </c>
      <c r="F85" s="46">
        <v>1</v>
      </c>
      <c r="G85" s="47"/>
      <c r="H85" s="48">
        <f t="shared" si="17"/>
        <v>0</v>
      </c>
      <c r="I85" s="47">
        <f t="shared" si="18"/>
        <v>0</v>
      </c>
      <c r="J85" s="47">
        <f t="shared" si="19"/>
        <v>0</v>
      </c>
    </row>
    <row r="86" spans="1:10" s="15" customFormat="1" x14ac:dyDescent="0.25">
      <c r="A86" s="36">
        <v>36</v>
      </c>
      <c r="B86" s="43" t="str">
        <f t="shared" si="16"/>
        <v>4.36.</v>
      </c>
      <c r="C86" s="44" t="s">
        <v>109</v>
      </c>
      <c r="D86" s="45" t="s">
        <v>1</v>
      </c>
      <c r="E86" s="45" t="s">
        <v>23</v>
      </c>
      <c r="F86" s="46">
        <v>1</v>
      </c>
      <c r="G86" s="47"/>
      <c r="H86" s="48">
        <f t="shared" si="17"/>
        <v>0</v>
      </c>
      <c r="I86" s="47">
        <f t="shared" si="18"/>
        <v>0</v>
      </c>
      <c r="J86" s="47">
        <f t="shared" si="19"/>
        <v>0</v>
      </c>
    </row>
    <row r="87" spans="1:10" s="15" customFormat="1" x14ac:dyDescent="0.25">
      <c r="A87" s="36">
        <v>37</v>
      </c>
      <c r="B87" s="43" t="str">
        <f t="shared" si="16"/>
        <v>4.37.</v>
      </c>
      <c r="C87" s="44" t="s">
        <v>110</v>
      </c>
      <c r="D87" s="45" t="s">
        <v>1</v>
      </c>
      <c r="E87" s="45" t="s">
        <v>23</v>
      </c>
      <c r="F87" s="46">
        <v>4</v>
      </c>
      <c r="G87" s="47"/>
      <c r="H87" s="48">
        <f t="shared" si="17"/>
        <v>0</v>
      </c>
      <c r="I87" s="47">
        <f t="shared" si="18"/>
        <v>0</v>
      </c>
      <c r="J87" s="47">
        <f t="shared" si="19"/>
        <v>0</v>
      </c>
    </row>
    <row r="88" spans="1:10" s="15" customFormat="1" x14ac:dyDescent="0.25">
      <c r="A88" s="36">
        <v>38</v>
      </c>
      <c r="B88" s="43" t="str">
        <f t="shared" si="16"/>
        <v>4.38.</v>
      </c>
      <c r="C88" s="44" t="s">
        <v>111</v>
      </c>
      <c r="D88" s="45" t="s">
        <v>1</v>
      </c>
      <c r="E88" s="45" t="s">
        <v>23</v>
      </c>
      <c r="F88" s="46">
        <v>10</v>
      </c>
      <c r="G88" s="47"/>
      <c r="H88" s="48">
        <f t="shared" si="17"/>
        <v>0</v>
      </c>
      <c r="I88" s="47">
        <f t="shared" si="18"/>
        <v>0</v>
      </c>
      <c r="J88" s="47">
        <f t="shared" si="19"/>
        <v>0</v>
      </c>
    </row>
    <row r="89" spans="1:10" s="15" customFormat="1" x14ac:dyDescent="0.25">
      <c r="A89" s="36">
        <v>39</v>
      </c>
      <c r="B89" s="43" t="str">
        <f t="shared" si="16"/>
        <v>4.39.</v>
      </c>
      <c r="C89" s="44" t="s">
        <v>112</v>
      </c>
      <c r="D89" s="45" t="s">
        <v>1</v>
      </c>
      <c r="E89" s="45" t="s">
        <v>23</v>
      </c>
      <c r="F89" s="46">
        <v>12</v>
      </c>
      <c r="G89" s="47"/>
      <c r="H89" s="48">
        <f t="shared" si="17"/>
        <v>0</v>
      </c>
      <c r="I89" s="47">
        <f t="shared" si="18"/>
        <v>0</v>
      </c>
      <c r="J89" s="47">
        <f t="shared" si="19"/>
        <v>0</v>
      </c>
    </row>
    <row r="90" spans="1:10" s="15" customFormat="1" x14ac:dyDescent="0.25">
      <c r="A90" s="36">
        <v>40</v>
      </c>
      <c r="B90" s="43" t="str">
        <f t="shared" si="16"/>
        <v>4.40.</v>
      </c>
      <c r="C90" s="44" t="s">
        <v>113</v>
      </c>
      <c r="D90" s="45" t="s">
        <v>1</v>
      </c>
      <c r="E90" s="45" t="s">
        <v>23</v>
      </c>
      <c r="F90" s="46">
        <v>1</v>
      </c>
      <c r="G90" s="47"/>
      <c r="H90" s="48">
        <f t="shared" si="17"/>
        <v>0</v>
      </c>
      <c r="I90" s="47">
        <f t="shared" si="18"/>
        <v>0</v>
      </c>
      <c r="J90" s="47">
        <f t="shared" si="19"/>
        <v>0</v>
      </c>
    </row>
    <row r="91" spans="1:10" s="15" customFormat="1" x14ac:dyDescent="0.25">
      <c r="A91" s="36">
        <v>41</v>
      </c>
      <c r="B91" s="43" t="str">
        <f t="shared" si="16"/>
        <v>4.41.</v>
      </c>
      <c r="C91" s="44" t="s">
        <v>114</v>
      </c>
      <c r="D91" s="45" t="s">
        <v>1</v>
      </c>
      <c r="E91" s="45" t="s">
        <v>23</v>
      </c>
      <c r="F91" s="46">
        <v>5</v>
      </c>
      <c r="G91" s="47"/>
      <c r="H91" s="48">
        <f t="shared" si="17"/>
        <v>0</v>
      </c>
      <c r="I91" s="47">
        <f t="shared" si="18"/>
        <v>0</v>
      </c>
      <c r="J91" s="47">
        <f t="shared" si="19"/>
        <v>0</v>
      </c>
    </row>
    <row r="92" spans="1:10" s="15" customFormat="1" x14ac:dyDescent="0.25">
      <c r="A92" s="36">
        <v>42</v>
      </c>
      <c r="B92" s="43" t="str">
        <f t="shared" si="16"/>
        <v>4.42.</v>
      </c>
      <c r="C92" s="44" t="s">
        <v>115</v>
      </c>
      <c r="D92" s="45" t="s">
        <v>1</v>
      </c>
      <c r="E92" s="45" t="s">
        <v>23</v>
      </c>
      <c r="F92" s="46">
        <v>8</v>
      </c>
      <c r="G92" s="47"/>
      <c r="H92" s="48">
        <f t="shared" si="17"/>
        <v>0</v>
      </c>
      <c r="I92" s="47">
        <f t="shared" si="18"/>
        <v>0</v>
      </c>
      <c r="J92" s="47">
        <f t="shared" si="19"/>
        <v>0</v>
      </c>
    </row>
    <row r="93" spans="1:10" s="15" customFormat="1" x14ac:dyDescent="0.25">
      <c r="A93" s="36">
        <v>43</v>
      </c>
      <c r="B93" s="43" t="str">
        <f t="shared" si="16"/>
        <v>4.43.</v>
      </c>
      <c r="C93" s="44" t="s">
        <v>123</v>
      </c>
      <c r="D93" s="45" t="s">
        <v>1</v>
      </c>
      <c r="E93" s="45" t="s">
        <v>23</v>
      </c>
      <c r="F93" s="46">
        <v>1</v>
      </c>
      <c r="G93" s="47"/>
      <c r="H93" s="48">
        <f t="shared" si="17"/>
        <v>0</v>
      </c>
      <c r="I93" s="47">
        <f t="shared" si="18"/>
        <v>0</v>
      </c>
      <c r="J93" s="47">
        <f t="shared" si="19"/>
        <v>0</v>
      </c>
    </row>
    <row r="94" spans="1:10" s="15" customFormat="1" x14ac:dyDescent="0.25">
      <c r="A94" s="36">
        <v>44</v>
      </c>
      <c r="B94" s="43" t="str">
        <f t="shared" si="16"/>
        <v>4.44.</v>
      </c>
      <c r="C94" s="44" t="s">
        <v>116</v>
      </c>
      <c r="D94" s="45" t="s">
        <v>1</v>
      </c>
      <c r="E94" s="45" t="s">
        <v>23</v>
      </c>
      <c r="F94" s="46">
        <v>10</v>
      </c>
      <c r="G94" s="47"/>
      <c r="H94" s="48">
        <f t="shared" si="17"/>
        <v>0</v>
      </c>
      <c r="I94" s="47">
        <f t="shared" si="18"/>
        <v>0</v>
      </c>
      <c r="J94" s="47">
        <f t="shared" si="19"/>
        <v>0</v>
      </c>
    </row>
    <row r="95" spans="1:10" s="15" customFormat="1" x14ac:dyDescent="0.25">
      <c r="A95" s="36">
        <v>45</v>
      </c>
      <c r="B95" s="43" t="str">
        <f t="shared" si="16"/>
        <v>4.45.</v>
      </c>
      <c r="C95" s="44" t="s">
        <v>117</v>
      </c>
      <c r="D95" s="45" t="s">
        <v>1</v>
      </c>
      <c r="E95" s="45" t="s">
        <v>23</v>
      </c>
      <c r="F95" s="46">
        <v>1</v>
      </c>
      <c r="G95" s="47"/>
      <c r="H95" s="48">
        <f t="shared" si="17"/>
        <v>0</v>
      </c>
      <c r="I95" s="47">
        <f t="shared" si="18"/>
        <v>0</v>
      </c>
      <c r="J95" s="47">
        <f t="shared" si="19"/>
        <v>0</v>
      </c>
    </row>
    <row r="96" spans="1:10" s="15" customFormat="1" x14ac:dyDescent="0.25">
      <c r="A96" s="36">
        <v>46</v>
      </c>
      <c r="B96" s="43" t="str">
        <f t="shared" si="16"/>
        <v>4.46.</v>
      </c>
      <c r="C96" s="44" t="s">
        <v>118</v>
      </c>
      <c r="D96" s="45" t="s">
        <v>1</v>
      </c>
      <c r="E96" s="45" t="s">
        <v>23</v>
      </c>
      <c r="F96" s="46">
        <v>1</v>
      </c>
      <c r="G96" s="47"/>
      <c r="H96" s="48">
        <f t="shared" si="17"/>
        <v>0</v>
      </c>
      <c r="I96" s="47">
        <f t="shared" si="18"/>
        <v>0</v>
      </c>
      <c r="J96" s="47">
        <f t="shared" si="19"/>
        <v>0</v>
      </c>
    </row>
    <row r="97" spans="1:10" s="15" customFormat="1" x14ac:dyDescent="0.25">
      <c r="A97" s="36">
        <v>47</v>
      </c>
      <c r="B97" s="43" t="str">
        <f t="shared" si="16"/>
        <v>4.47.</v>
      </c>
      <c r="C97" s="44" t="s">
        <v>119</v>
      </c>
      <c r="D97" s="45" t="s">
        <v>1</v>
      </c>
      <c r="E97" s="45" t="s">
        <v>23</v>
      </c>
      <c r="F97" s="46">
        <v>2</v>
      </c>
      <c r="G97" s="47"/>
      <c r="H97" s="48">
        <f t="shared" si="17"/>
        <v>0</v>
      </c>
      <c r="I97" s="47">
        <f t="shared" si="18"/>
        <v>0</v>
      </c>
      <c r="J97" s="47">
        <f t="shared" si="19"/>
        <v>0</v>
      </c>
    </row>
    <row r="98" spans="1:10" s="15" customFormat="1" x14ac:dyDescent="0.25">
      <c r="A98" s="36">
        <v>48</v>
      </c>
      <c r="B98" s="43" t="str">
        <f t="shared" si="16"/>
        <v>4.48.</v>
      </c>
      <c r="C98" s="44" t="s">
        <v>120</v>
      </c>
      <c r="D98" s="45" t="s">
        <v>1</v>
      </c>
      <c r="E98" s="45" t="s">
        <v>23</v>
      </c>
      <c r="F98" s="46">
        <v>3</v>
      </c>
      <c r="G98" s="47"/>
      <c r="H98" s="48">
        <f t="shared" si="17"/>
        <v>0</v>
      </c>
      <c r="I98" s="47">
        <f t="shared" si="18"/>
        <v>0</v>
      </c>
      <c r="J98" s="47">
        <f t="shared" si="19"/>
        <v>0</v>
      </c>
    </row>
    <row r="99" spans="1:10" s="15" customFormat="1" x14ac:dyDescent="0.25">
      <c r="A99" s="36"/>
      <c r="B99" s="64" t="s">
        <v>15</v>
      </c>
      <c r="C99" s="64"/>
      <c r="D99" s="64"/>
      <c r="E99" s="64"/>
      <c r="F99" s="54"/>
      <c r="G99" s="55"/>
      <c r="H99" s="55">
        <f>SUMIF($D$7:$D$98,"КР НПО",$H$7:$H$98)</f>
        <v>0</v>
      </c>
      <c r="I99" s="55">
        <f t="shared" ref="I99:I101" si="23">H99*0.18</f>
        <v>0</v>
      </c>
      <c r="J99" s="55">
        <f t="shared" ref="J99:J101" si="24">H99+I99</f>
        <v>0</v>
      </c>
    </row>
    <row r="100" spans="1:10" ht="16.5" thickBot="1" x14ac:dyDescent="0.3">
      <c r="A100" s="36"/>
      <c r="B100" s="65" t="s">
        <v>16</v>
      </c>
      <c r="C100" s="66"/>
      <c r="D100" s="66"/>
      <c r="E100" s="66"/>
      <c r="F100" s="56"/>
      <c r="G100" s="57"/>
      <c r="H100" s="57">
        <f>SUMIF($D$7:$D$98,"СО НПО",$H$7:$H$98)</f>
        <v>0</v>
      </c>
      <c r="I100" s="57">
        <f t="shared" si="23"/>
        <v>0</v>
      </c>
      <c r="J100" s="57">
        <f t="shared" si="24"/>
        <v>0</v>
      </c>
    </row>
    <row r="101" spans="1:10" ht="16.5" thickBot="1" x14ac:dyDescent="0.3">
      <c r="A101" s="36"/>
      <c r="B101" s="20" t="s">
        <v>9</v>
      </c>
      <c r="C101" s="21"/>
      <c r="D101" s="21"/>
      <c r="E101" s="21"/>
      <c r="F101" s="58"/>
      <c r="G101" s="22"/>
      <c r="H101" s="22">
        <f>SUM(H99:H100)</f>
        <v>0</v>
      </c>
      <c r="I101" s="22">
        <f t="shared" si="23"/>
        <v>0</v>
      </c>
      <c r="J101" s="59">
        <f t="shared" si="24"/>
        <v>0</v>
      </c>
    </row>
    <row r="102" spans="1:10" x14ac:dyDescent="0.25">
      <c r="B102" s="16"/>
      <c r="C102" s="17"/>
      <c r="D102" s="17"/>
      <c r="E102" s="17"/>
      <c r="F102" s="18"/>
      <c r="G102" s="19"/>
      <c r="H102" s="19"/>
      <c r="I102" s="19"/>
      <c r="J102" s="19"/>
    </row>
    <row r="103" spans="1:10" ht="18.75" x14ac:dyDescent="0.3">
      <c r="C103" s="24" t="s">
        <v>17</v>
      </c>
      <c r="D103" s="23"/>
      <c r="E103" s="23"/>
      <c r="F103" s="7"/>
      <c r="G103" s="35" t="s">
        <v>19</v>
      </c>
      <c r="H103" s="24"/>
      <c r="I103" s="24"/>
    </row>
    <row r="104" spans="1:10" ht="18.75" x14ac:dyDescent="0.3">
      <c r="C104" s="24" t="s">
        <v>18</v>
      </c>
      <c r="D104" s="23"/>
      <c r="E104" s="23"/>
      <c r="F104" s="7"/>
      <c r="G104" s="28" t="s">
        <v>32</v>
      </c>
      <c r="H104" s="25"/>
      <c r="I104" s="25"/>
    </row>
    <row r="105" spans="1:10" ht="18.75" x14ac:dyDescent="0.3">
      <c r="C105" s="24"/>
      <c r="D105" s="23"/>
      <c r="E105" s="23"/>
      <c r="F105" s="7"/>
      <c r="G105" s="29" t="s">
        <v>30</v>
      </c>
      <c r="H105" s="25"/>
      <c r="I105" s="25"/>
    </row>
    <row r="106" spans="1:10" ht="15.75" customHeight="1" x14ac:dyDescent="0.3">
      <c r="C106" s="27" t="s">
        <v>27</v>
      </c>
      <c r="D106" s="23"/>
      <c r="E106" s="23"/>
      <c r="F106" s="7"/>
      <c r="G106" s="31" t="s">
        <v>31</v>
      </c>
      <c r="H106" s="26"/>
      <c r="I106" s="26"/>
    </row>
    <row r="107" spans="1:10" ht="32.25" customHeight="1" x14ac:dyDescent="0.25">
      <c r="C107" s="30" t="s">
        <v>28</v>
      </c>
      <c r="D107" s="23"/>
      <c r="E107" s="23"/>
      <c r="F107" s="7"/>
      <c r="G107" s="67" t="s">
        <v>28</v>
      </c>
      <c r="H107" s="67"/>
      <c r="I107" s="67"/>
    </row>
    <row r="108" spans="1:10" ht="29.25" customHeight="1" x14ac:dyDescent="0.3">
      <c r="C108" s="27" t="s">
        <v>29</v>
      </c>
      <c r="D108" s="23"/>
      <c r="E108" s="23"/>
      <c r="F108" s="7"/>
      <c r="G108" s="62" t="s">
        <v>29</v>
      </c>
      <c r="H108" s="62"/>
      <c r="I108" s="62"/>
    </row>
  </sheetData>
  <autoFilter ref="B5:F98"/>
  <mergeCells count="8">
    <mergeCell ref="H1:J1"/>
    <mergeCell ref="G108:I108"/>
    <mergeCell ref="C6:J6"/>
    <mergeCell ref="C22:J22"/>
    <mergeCell ref="C50:J50"/>
    <mergeCell ref="B99:E99"/>
    <mergeCell ref="B100:E100"/>
    <mergeCell ref="G107:I107"/>
  </mergeCells>
  <printOptions horizontalCentered="1"/>
  <pageMargins left="0.78740157480314965" right="0.78740157480314965" top="0.98425196850393704" bottom="0.78740157480314965" header="0.39370078740157483" footer="0.78740157480314965"/>
  <pageSetup paperSize="9" scale="76" fitToHeight="0" orientation="landscape" r:id="rId1"/>
  <headerFooter alignWithMargins="0"/>
  <rowBreaks count="1" manualBreakCount="1">
    <brk id="109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Спецификация</vt:lpstr>
      <vt:lpstr>Спецификация!Заголовки_для_печати</vt:lpstr>
      <vt:lpstr>Спецификация!Область_печати</vt:lpstr>
      <vt:lpstr>Спецификация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Наталья Юрьевна Штокина</cp:lastModifiedBy>
  <cp:lastPrinted>2015-07-10T11:06:09Z</cp:lastPrinted>
  <dcterms:created xsi:type="dcterms:W3CDTF">2014-06-20T03:33:44Z</dcterms:created>
  <dcterms:modified xsi:type="dcterms:W3CDTF">2015-07-17T10:00:29Z</dcterms:modified>
</cp:coreProperties>
</file>