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2" sheetId="11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6" i="11" l="1"/>
  <c r="S16" i="11"/>
  <c r="Q16" i="11"/>
  <c r="M16" i="11" s="1"/>
  <c r="O16" i="11"/>
  <c r="N16" i="11"/>
  <c r="L16" i="11"/>
  <c r="K16" i="11"/>
  <c r="J16" i="11"/>
  <c r="U16" i="11" s="1"/>
  <c r="I16" i="11"/>
  <c r="H16" i="11"/>
  <c r="T16" i="11" s="1"/>
  <c r="G16" i="11"/>
  <c r="R16" i="11" s="1"/>
  <c r="F16" i="11"/>
  <c r="M15" i="11"/>
  <c r="E15" i="11"/>
  <c r="B13" i="11"/>
  <c r="M5" i="11"/>
  <c r="D46" i="11" l="1"/>
  <c r="D47" i="11"/>
  <c r="X16" i="11" s="1"/>
  <c r="D39" i="11"/>
  <c r="W16" i="11"/>
  <c r="E16" i="11"/>
  <c r="E18" i="11" s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Y18" i="11" l="1"/>
  <c r="E20" i="11"/>
  <c r="E24" i="11" s="1"/>
  <c r="E25" i="11" s="1"/>
  <c r="J11" i="4"/>
  <c r="H10" i="4"/>
  <c r="J10" i="4" s="1"/>
  <c r="Y24" i="11" l="1"/>
  <c r="Y25" i="11" s="1"/>
  <c r="Y26" i="11" l="1"/>
  <c r="Y27" i="11" s="1"/>
  <c r="Y28" i="11" l="1"/>
  <c r="Y29" i="11" l="1"/>
  <c r="Y3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<sst xmlns="http://schemas.openxmlformats.org/spreadsheetml/2006/main" count="177" uniqueCount="142">
  <si>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</si>
  <si>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</si>
  <si>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</si>
  <si>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</si>
  <si>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</si>
  <si>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</si>
  <si>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</si>
  <si>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</si>
  <si>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</si>
  <si>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</si>
  <si>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</si>
  <si>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</si>
  <si>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</si>
  <si>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</si>
  <si>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</si>
  <si>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</si>
  <si>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</si>
  <si>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</si>
  <si>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</si>
  <si>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</si>
  <si>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</si>
  <si>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</si>
  <si>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</si>
  <si>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</si>
  <si>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</si>
  <si>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</si>
  <si>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</si>
  <si>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</si>
  <si>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</si>
  <si>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</si>
  <si>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</si>
  <si>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</si>
  <si>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</si>
  <si>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</si>
  <si>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</si>
  <si>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</si>
  <si>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</si>
  <si>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</si>
  <si>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</si>
  <si>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</si>
  <si>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</si>
  <si>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</si>
  <si>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</si>
  <si>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</si>
  <si>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</si>
  <si>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</si>
  <si>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</si>
  <si>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</si>
  <si>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</si>
  <si>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</si>
  <si>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</si>
  <si>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</si>
  <si>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</si>
  <si>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</si>
  <si>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</si>
  <si>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</si>
  <si>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</si>
  <si>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</si>
  <si>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</si>
  <si>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</si>
  <si>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</si>
  <si>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</si>
  <si>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</si>
  <si>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</si>
  <si>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</si>
  <si>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</si>
  <si>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</si>
  <si>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</si>
  <si>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</si>
  <si>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</si>
  <si>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</si>
  <si>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</si>
  <si>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</si>
  <si>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</si>
  <si>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</si>
  <si>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</si>
  <si>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</si>
  <si>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</si>
  <si>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</si>
  <si>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</si>
  <si>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</si>
  <si>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</si>
  <si>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</si>
  <si>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</si>
  <si>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</si>
  <si>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</si>
  <si>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</si>
  <si>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</si>
  <si>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</si>
  <si>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</si>
  <si>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</si>
  <si>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</si>
  <si>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</si>
  <si>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</si>
  <si>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</si>
  <si>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</si>
  <si>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</si>
  <si>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</si>
  <si>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</si>
  <si>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</si>
  <si>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</si>
  <si>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</si>
  <si>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</si>
  <si>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</si>
  <si>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</si>
  <si>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</si>
  <si>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</si>
  <si>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</si>
  <si>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</si>
  <si>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</si>
  <si>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</si>
  <si>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</si>
  <si>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</si>
  <si>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</si>
  <si>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</si>
  <si>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</si>
  <si>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</si>
  <si>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</si>
  <si>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</si>
  <si>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</si>
  <si>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</si>
  <si>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</si>
  <si>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</si>
  <si>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</si>
  <si>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</si>
  <si>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</si>
  <si>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</si>
  <si>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</si>
  <si>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</si>
  <si>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</si>
  <si>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</si>
  <si>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</si>
  <si>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</si>
  <si>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</si>
  <si>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ВЛ-6 кВ №2</t>
  </si>
  <si>
    <t>Форма 8.2.</t>
  </si>
  <si>
    <t>Приложение № 3 к форме 8.2</t>
  </si>
  <si>
    <t>Приложение №2 к форме 8 .2</t>
  </si>
  <si>
    <t>Приложение №1 к форме 8 .2</t>
  </si>
  <si>
    <t xml:space="preserve">ВЛ-6кВ №2 на куст скважин №260. </t>
  </si>
  <si>
    <t xml:space="preserve">'04-01-02 </t>
  </si>
  <si>
    <t>ВЛ-6кВ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</si>
</sst>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#,##0_ ;\-#,##0\ "/>
    <numFmt numFmtId="194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34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89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2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6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3" fontId="6" fillId="0" borderId="79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Fill="1" applyBorder="1" applyAlignment="1">
      <alignment horizontal="center"/>
    </xf>
    <xf numFmtId="1" fontId="60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193" fontId="74" fillId="0" borderId="0" xfId="1568" applyNumberFormat="1" applyFont="1"/>
    <xf numFmtId="194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49" fontId="61" fillId="0" borderId="77" xfId="1" applyNumberFormat="1" applyFont="1" applyFill="1" applyBorder="1" applyAlignment="1">
      <alignment horizont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&#1043;&#1058;&#1052;%202016/1312.1.127%20%20&#1074;&#1040;&#1058;&#1040;,%20&#1050;%20260%20&#1042;&#1051;/&#1056;&#1040;&#1057;&#1063;&#1045;&#1058;+&#1083;&#1086;&#1090;%20&#1042;&#10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вл 1"/>
      <sheetName val="м ВЛ1"/>
      <sheetName val="тр-т ВЛ 1"/>
      <sheetName val="перебаз"/>
      <sheetName val="ф8  ВЛ 2"/>
      <sheetName val="м ВЛ2 "/>
      <sheetName val="тр-т ВЛ 2"/>
      <sheetName val="ОБОР"/>
      <sheetName val="р"/>
    </sheetNames>
    <sheetDataSet>
      <sheetData sheetId="0"/>
      <sheetData sheetId="1"/>
      <sheetData sheetId="2"/>
      <sheetData sheetId="3">
        <row r="5">
          <cell r="M5" t="str">
            <v>Обустройство Ватинского  месторождения нефти. Куст скважин № 260</v>
          </cell>
        </row>
      </sheetData>
      <sheetData sheetId="4"/>
      <sheetData sheetId="5"/>
      <sheetData sheetId="6"/>
      <sheetData sheetId="7"/>
      <sheetData sheetId="8">
        <row r="61">
          <cell r="F61">
            <v>707483</v>
          </cell>
          <cell r="I61">
            <v>571106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7"/>
  <sheetViews>
    <sheetView topLeftCell="F1" zoomScale="70" zoomScaleNormal="70" workbookViewId="0">
      <selection activeCell="K32" sqref="K32:W37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50" t="s">
        <v>135</v>
      </c>
      <c r="Y1" s="350"/>
    </row>
    <row r="2" spans="1:27" ht="15.75" x14ac:dyDescent="0.25">
      <c r="A2" s="125"/>
      <c r="X2" s="342"/>
      <c r="Y2" s="342"/>
    </row>
    <row r="3" spans="1:27" x14ac:dyDescent="0.2">
      <c r="A3" s="351" t="s">
        <v>66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</row>
    <row r="4" spans="1:27" x14ac:dyDescent="0.2">
      <c r="A4" s="350" t="s">
        <v>67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</row>
    <row r="5" spans="1:27" ht="14.25" x14ac:dyDescent="0.2">
      <c r="A5" s="2" t="s">
        <v>68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1" t="str">
        <f>'[5]ф8 вл 1'!M5</f>
        <v>Обустройство Ватинского  месторождения нефти. Куст скважин № 260</v>
      </c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</row>
    <row r="6" spans="1:27" ht="14.25" x14ac:dyDescent="0.2">
      <c r="A6" s="2" t="s">
        <v>69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1" t="s">
        <v>139</v>
      </c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01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70</v>
      </c>
      <c r="C9" s="129"/>
      <c r="D9" s="129"/>
      <c r="E9" s="343">
        <v>0.59950000000000003</v>
      </c>
      <c r="F9" s="130" t="s">
        <v>71</v>
      </c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3"/>
      <c r="Z9" s="343"/>
    </row>
    <row r="10" spans="1:27" ht="12.75" customHeight="1" x14ac:dyDescent="0.2">
      <c r="A10" s="352" t="s">
        <v>72</v>
      </c>
      <c r="B10" s="355" t="s">
        <v>73</v>
      </c>
      <c r="C10" s="358" t="s">
        <v>74</v>
      </c>
      <c r="D10" s="361" t="s">
        <v>57</v>
      </c>
      <c r="E10" s="364" t="s">
        <v>75</v>
      </c>
      <c r="F10" s="365"/>
      <c r="G10" s="365"/>
      <c r="H10" s="365"/>
      <c r="I10" s="365"/>
      <c r="J10" s="365"/>
      <c r="K10" s="365"/>
      <c r="L10" s="365"/>
      <c r="M10" s="366" t="s">
        <v>76</v>
      </c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8"/>
    </row>
    <row r="11" spans="1:27" ht="12.75" customHeight="1" x14ac:dyDescent="0.2">
      <c r="A11" s="353"/>
      <c r="B11" s="356"/>
      <c r="C11" s="359"/>
      <c r="D11" s="362"/>
      <c r="E11" s="359" t="s">
        <v>77</v>
      </c>
      <c r="F11" s="377" t="s">
        <v>78</v>
      </c>
      <c r="G11" s="378"/>
      <c r="H11" s="378"/>
      <c r="I11" s="378"/>
      <c r="J11" s="378"/>
      <c r="K11" s="378"/>
      <c r="L11" s="378"/>
      <c r="M11" s="379" t="s">
        <v>79</v>
      </c>
      <c r="N11" s="381" t="s">
        <v>80</v>
      </c>
      <c r="O11" s="381"/>
      <c r="P11" s="381" t="s">
        <v>81</v>
      </c>
      <c r="Q11" s="381"/>
      <c r="R11" s="382" t="s">
        <v>82</v>
      </c>
      <c r="S11" s="384" t="s">
        <v>83</v>
      </c>
      <c r="T11" s="382" t="s">
        <v>84</v>
      </c>
      <c r="U11" s="369" t="s">
        <v>85</v>
      </c>
      <c r="V11" s="384" t="s">
        <v>86</v>
      </c>
      <c r="W11" s="369" t="s">
        <v>87</v>
      </c>
      <c r="X11" s="369" t="s">
        <v>88</v>
      </c>
      <c r="Y11" s="371" t="s">
        <v>89</v>
      </c>
    </row>
    <row r="12" spans="1:27" ht="64.5" thickBot="1" x14ac:dyDescent="0.25">
      <c r="A12" s="354"/>
      <c r="B12" s="357"/>
      <c r="C12" s="360"/>
      <c r="D12" s="363"/>
      <c r="E12" s="360"/>
      <c r="F12" s="344" t="s">
        <v>90</v>
      </c>
      <c r="G12" s="344" t="s">
        <v>91</v>
      </c>
      <c r="H12" s="344" t="s">
        <v>92</v>
      </c>
      <c r="I12" s="344" t="s">
        <v>93</v>
      </c>
      <c r="J12" s="344" t="s">
        <v>94</v>
      </c>
      <c r="K12" s="344" t="s">
        <v>87</v>
      </c>
      <c r="L12" s="131" t="s">
        <v>88</v>
      </c>
      <c r="M12" s="380"/>
      <c r="N12" s="132" t="s">
        <v>95</v>
      </c>
      <c r="O12" s="133" t="s">
        <v>96</v>
      </c>
      <c r="P12" s="132" t="s">
        <v>95</v>
      </c>
      <c r="Q12" s="133" t="s">
        <v>96</v>
      </c>
      <c r="R12" s="383"/>
      <c r="S12" s="385"/>
      <c r="T12" s="383"/>
      <c r="U12" s="370"/>
      <c r="V12" s="385"/>
      <c r="W12" s="370"/>
      <c r="X12" s="370"/>
      <c r="Y12" s="372"/>
    </row>
    <row r="13" spans="1:27" s="342" customFormat="1" ht="13.5" thickBot="1" x14ac:dyDescent="0.25">
      <c r="A13" s="286">
        <v>1</v>
      </c>
      <c r="B13" s="287">
        <f>A13+1</f>
        <v>2</v>
      </c>
      <c r="C13" s="287">
        <v>3</v>
      </c>
      <c r="D13" s="287">
        <v>4</v>
      </c>
      <c r="E13" s="287">
        <v>5</v>
      </c>
      <c r="F13" s="288">
        <v>6</v>
      </c>
      <c r="G13" s="288">
        <v>7</v>
      </c>
      <c r="H13" s="288">
        <v>8</v>
      </c>
      <c r="I13" s="288">
        <v>9</v>
      </c>
      <c r="J13" s="288">
        <v>10</v>
      </c>
      <c r="K13" s="288">
        <v>11</v>
      </c>
      <c r="L13" s="289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42" customFormat="1" ht="13.5" thickBot="1" x14ac:dyDescent="0.25">
      <c r="A14" s="334"/>
      <c r="B14" s="335" t="s">
        <v>134</v>
      </c>
      <c r="C14" s="134"/>
      <c r="D14" s="134"/>
      <c r="E14" s="134"/>
      <c r="F14" s="336"/>
      <c r="G14" s="336"/>
      <c r="H14" s="336"/>
      <c r="I14" s="336"/>
      <c r="J14" s="336"/>
      <c r="K14" s="336"/>
      <c r="L14" s="337"/>
      <c r="M14" s="290"/>
      <c r="N14" s="291"/>
      <c r="O14" s="291"/>
      <c r="P14" s="291"/>
      <c r="Q14" s="292"/>
      <c r="R14" s="293"/>
      <c r="S14" s="293"/>
      <c r="T14" s="134"/>
      <c r="U14" s="134"/>
      <c r="V14" s="134"/>
      <c r="W14" s="134"/>
      <c r="X14" s="134"/>
      <c r="Y14" s="294"/>
    </row>
    <row r="15" spans="1:27" ht="36" customHeight="1" thickBot="1" x14ac:dyDescent="0.25">
      <c r="A15" s="345" t="s">
        <v>140</v>
      </c>
      <c r="B15" s="330" t="s">
        <v>141</v>
      </c>
      <c r="C15" s="331"/>
      <c r="D15" s="332"/>
      <c r="E15" s="333">
        <f t="shared" ref="E15" si="0">F15+G15+H15+K15+L15</f>
        <v>679141</v>
      </c>
      <c r="F15" s="139">
        <v>423076</v>
      </c>
      <c r="G15" s="139">
        <v>60960</v>
      </c>
      <c r="H15" s="139">
        <v>91101</v>
      </c>
      <c r="I15" s="139"/>
      <c r="J15" s="139">
        <v>10617</v>
      </c>
      <c r="K15" s="139">
        <v>65341</v>
      </c>
      <c r="L15" s="141">
        <v>38663</v>
      </c>
      <c r="M15" s="325">
        <f t="shared" ref="M15" si="1">O15+Q15</f>
        <v>0</v>
      </c>
      <c r="N15" s="139"/>
      <c r="O15" s="139"/>
      <c r="P15" s="139"/>
      <c r="Q15" s="139"/>
      <c r="R15" s="139"/>
      <c r="S15" s="140">
        <v>2028.76</v>
      </c>
      <c r="T15" s="139"/>
      <c r="U15" s="139"/>
      <c r="V15" s="140">
        <v>276.32</v>
      </c>
      <c r="W15" s="139"/>
      <c r="X15" s="139"/>
      <c r="Y15" s="141"/>
      <c r="AA15" s="149"/>
    </row>
    <row r="16" spans="1:27" ht="38.25" customHeight="1" thickBot="1" x14ac:dyDescent="0.25">
      <c r="A16" s="142"/>
      <c r="B16" s="143" t="s">
        <v>97</v>
      </c>
      <c r="C16" s="144"/>
      <c r="D16" s="145"/>
      <c r="E16" s="146">
        <f t="shared" ref="E16:L16" si="2">SUM(E14:E15)</f>
        <v>679141</v>
      </c>
      <c r="F16" s="146">
        <f t="shared" si="2"/>
        <v>423076</v>
      </c>
      <c r="G16" s="146">
        <f t="shared" si="2"/>
        <v>60960</v>
      </c>
      <c r="H16" s="146">
        <f t="shared" si="2"/>
        <v>91101</v>
      </c>
      <c r="I16" s="146">
        <f t="shared" si="2"/>
        <v>0</v>
      </c>
      <c r="J16" s="146">
        <f t="shared" si="2"/>
        <v>10617</v>
      </c>
      <c r="K16" s="146">
        <f t="shared" si="2"/>
        <v>65341</v>
      </c>
      <c r="L16" s="338">
        <f t="shared" si="2"/>
        <v>38663</v>
      </c>
      <c r="M16" s="339">
        <f>Q16+P16+O16+N16</f>
        <v>1278589</v>
      </c>
      <c r="N16" s="147">
        <f>SUM(N14:N15)</f>
        <v>0</v>
      </c>
      <c r="O16" s="147">
        <f>'[5]м ВЛ2 '!F61</f>
        <v>707483</v>
      </c>
      <c r="P16" s="147">
        <v>0</v>
      </c>
      <c r="Q16" s="146">
        <f>'[5]м ВЛ2 '!I61</f>
        <v>571106</v>
      </c>
      <c r="R16" s="295">
        <f>G16*$D$40</f>
        <v>0</v>
      </c>
      <c r="S16" s="296">
        <f>SUM(S14:S15)</f>
        <v>2028.76</v>
      </c>
      <c r="T16" s="295">
        <f>(H16-I16)*$D$41</f>
        <v>0</v>
      </c>
      <c r="U16" s="297">
        <f>J16*$D$40</f>
        <v>0</v>
      </c>
      <c r="V16" s="296">
        <f>SUM(V14:V15)</f>
        <v>276.32</v>
      </c>
      <c r="W16" s="295">
        <f>(R16+U16)*$D$46</f>
        <v>0</v>
      </c>
      <c r="X16" s="295">
        <f>(R16+U16)*$D$47</f>
        <v>0</v>
      </c>
      <c r="Y16" s="148"/>
      <c r="Z16" s="149"/>
    </row>
    <row r="17" spans="1:254" ht="13.5" x14ac:dyDescent="0.2">
      <c r="A17" s="150" t="s">
        <v>98</v>
      </c>
      <c r="B17" s="151" t="s">
        <v>99</v>
      </c>
      <c r="C17" s="152"/>
      <c r="D17" s="153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5"/>
    </row>
    <row r="18" spans="1:254" ht="13.5" thickBot="1" x14ac:dyDescent="0.25">
      <c r="A18" s="156"/>
      <c r="B18" s="157" t="s">
        <v>100</v>
      </c>
      <c r="C18" s="158"/>
      <c r="D18" s="159"/>
      <c r="E18" s="160">
        <f>E16+E17</f>
        <v>679141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1">
        <f>Y16+Y17</f>
        <v>0</v>
      </c>
    </row>
    <row r="19" spans="1:254" x14ac:dyDescent="0.2">
      <c r="A19" s="162"/>
      <c r="B19" s="163" t="s">
        <v>101</v>
      </c>
      <c r="C19" s="164"/>
      <c r="D19" s="165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7"/>
      <c r="T19" s="166"/>
      <c r="U19" s="166"/>
      <c r="V19" s="167"/>
      <c r="W19" s="166"/>
      <c r="X19" s="166"/>
      <c r="Y19" s="168"/>
      <c r="Z19" s="149"/>
    </row>
    <row r="20" spans="1:254" ht="13.5" x14ac:dyDescent="0.2">
      <c r="A20" s="156" t="s">
        <v>98</v>
      </c>
      <c r="B20" s="169" t="s">
        <v>102</v>
      </c>
      <c r="C20" s="170"/>
      <c r="D20" s="171"/>
      <c r="E20" s="172">
        <f>E18*D43</f>
        <v>43125.453500000003</v>
      </c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3"/>
      <c r="Z20" s="149"/>
    </row>
    <row r="21" spans="1:254" ht="38.25" x14ac:dyDescent="0.2">
      <c r="A21" s="156" t="s">
        <v>98</v>
      </c>
      <c r="B21" s="174" t="s">
        <v>103</v>
      </c>
      <c r="C21" s="175"/>
      <c r="D21" s="176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7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78"/>
      <c r="BN21" s="178"/>
      <c r="BO21" s="178"/>
      <c r="BP21" s="178"/>
      <c r="BQ21" s="178"/>
      <c r="BR21" s="178"/>
      <c r="BS21" s="178"/>
      <c r="BT21" s="178"/>
      <c r="BU21" s="178"/>
      <c r="BV21" s="178"/>
      <c r="BW21" s="178"/>
      <c r="BX21" s="178"/>
      <c r="BY21" s="178"/>
      <c r="BZ21" s="178"/>
      <c r="CA21" s="178"/>
      <c r="CB21" s="178"/>
      <c r="CC21" s="178"/>
      <c r="CD21" s="178"/>
      <c r="CE21" s="178"/>
      <c r="CF21" s="178"/>
      <c r="CG21" s="178"/>
      <c r="CH21" s="178"/>
      <c r="CI21" s="178"/>
      <c r="CJ21" s="178"/>
      <c r="CK21" s="178"/>
      <c r="CL21" s="178"/>
      <c r="CM21" s="178"/>
      <c r="CN21" s="178"/>
      <c r="CO21" s="178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178"/>
      <c r="EH21" s="178"/>
      <c r="EI21" s="178"/>
      <c r="EJ21" s="178"/>
      <c r="EK21" s="178"/>
      <c r="EL21" s="178"/>
      <c r="EM21" s="178"/>
      <c r="EN21" s="178"/>
      <c r="EO21" s="178"/>
      <c r="EP21" s="178"/>
      <c r="EQ21" s="178"/>
      <c r="ER21" s="178"/>
      <c r="ES21" s="178"/>
      <c r="ET21" s="178"/>
      <c r="EU21" s="178"/>
      <c r="EV21" s="178"/>
      <c r="EW21" s="178"/>
      <c r="EX21" s="178"/>
      <c r="EY21" s="178"/>
      <c r="EZ21" s="178"/>
      <c r="FA21" s="178"/>
      <c r="FB21" s="178"/>
      <c r="FC21" s="178"/>
      <c r="FD21" s="178"/>
      <c r="FE21" s="178"/>
      <c r="FF21" s="178"/>
      <c r="FG21" s="178"/>
      <c r="FH21" s="178"/>
      <c r="FI21" s="178"/>
      <c r="FJ21" s="178"/>
      <c r="FK21" s="178"/>
      <c r="FL21" s="178"/>
      <c r="FM21" s="178"/>
      <c r="FN21" s="178"/>
      <c r="FO21" s="178"/>
      <c r="FP21" s="178"/>
      <c r="FQ21" s="178"/>
      <c r="FR21" s="178"/>
      <c r="FS21" s="178"/>
      <c r="FT21" s="178"/>
      <c r="FU21" s="178"/>
      <c r="FV21" s="178"/>
      <c r="FW21" s="178"/>
      <c r="FX21" s="178"/>
      <c r="FY21" s="178"/>
      <c r="FZ21" s="178"/>
      <c r="GA21" s="178"/>
      <c r="GB21" s="178"/>
      <c r="GC21" s="178"/>
      <c r="GD21" s="178"/>
      <c r="GE21" s="178"/>
      <c r="GF21" s="178"/>
      <c r="GG21" s="178"/>
      <c r="GH21" s="178"/>
      <c r="GI21" s="178"/>
      <c r="GJ21" s="178"/>
      <c r="GK21" s="178"/>
      <c r="GL21" s="178"/>
      <c r="GM21" s="178"/>
      <c r="GN21" s="178"/>
      <c r="GO21" s="178"/>
      <c r="GP21" s="178"/>
      <c r="GQ21" s="178"/>
      <c r="GR21" s="178"/>
      <c r="GS21" s="178"/>
      <c r="GT21" s="178"/>
      <c r="GU21" s="178"/>
      <c r="GV21" s="178"/>
      <c r="GW21" s="178"/>
      <c r="GX21" s="178"/>
      <c r="GY21" s="178"/>
      <c r="GZ21" s="178"/>
      <c r="HA21" s="178"/>
      <c r="HB21" s="178"/>
      <c r="HC21" s="178"/>
      <c r="HD21" s="178"/>
      <c r="HE21" s="178"/>
      <c r="HF21" s="178"/>
      <c r="HG21" s="178"/>
      <c r="HH21" s="178"/>
      <c r="HI21" s="178"/>
      <c r="HJ21" s="178"/>
      <c r="HK21" s="178"/>
      <c r="HL21" s="178"/>
      <c r="HM21" s="178"/>
      <c r="HN21" s="178"/>
      <c r="HO21" s="178"/>
      <c r="HP21" s="178"/>
      <c r="HQ21" s="178"/>
      <c r="HR21" s="178"/>
      <c r="HS21" s="178"/>
      <c r="HT21" s="178"/>
      <c r="HU21" s="178"/>
      <c r="HV21" s="178"/>
      <c r="HW21" s="178"/>
      <c r="HX21" s="178"/>
      <c r="HY21" s="178"/>
      <c r="HZ21" s="178"/>
      <c r="IA21" s="178"/>
      <c r="IB21" s="178"/>
      <c r="IC21" s="178"/>
      <c r="ID21" s="178"/>
      <c r="IE21" s="178"/>
      <c r="IF21" s="178"/>
      <c r="IG21" s="178"/>
      <c r="IH21" s="178"/>
      <c r="II21" s="178"/>
      <c r="IJ21" s="178"/>
      <c r="IK21" s="178"/>
      <c r="IL21" s="178"/>
      <c r="IM21" s="178"/>
      <c r="IN21" s="178"/>
      <c r="IO21" s="178"/>
      <c r="IP21" s="178"/>
      <c r="IQ21" s="178"/>
      <c r="IR21" s="178"/>
      <c r="IS21" s="178"/>
      <c r="IT21" s="178"/>
    </row>
    <row r="22" spans="1:254" ht="25.5" x14ac:dyDescent="0.2">
      <c r="A22" s="156"/>
      <c r="B22" s="179" t="s">
        <v>104</v>
      </c>
      <c r="C22" s="180"/>
      <c r="D22" s="181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82"/>
    </row>
    <row r="23" spans="1:254" ht="25.5" x14ac:dyDescent="0.2">
      <c r="A23" s="183"/>
      <c r="B23" s="184" t="s">
        <v>105</v>
      </c>
      <c r="C23" s="185"/>
      <c r="D23" s="186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3"/>
    </row>
    <row r="24" spans="1:254" x14ac:dyDescent="0.2">
      <c r="A24" s="156"/>
      <c r="B24" s="187" t="s">
        <v>106</v>
      </c>
      <c r="C24" s="188"/>
      <c r="D24" s="189"/>
      <c r="E24" s="172">
        <f>E20+E21+E22+E23</f>
        <v>43125.453500000003</v>
      </c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7">
        <f>Y20+Y21+Y22+Y23</f>
        <v>0</v>
      </c>
    </row>
    <row r="25" spans="1:254" ht="13.5" thickBot="1" x14ac:dyDescent="0.25">
      <c r="A25" s="190"/>
      <c r="B25" s="191" t="s">
        <v>107</v>
      </c>
      <c r="C25" s="192"/>
      <c r="D25" s="193"/>
      <c r="E25" s="194">
        <f>E18+E24</f>
        <v>722266.45350000006</v>
      </c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5">
        <f>Y18+Y24</f>
        <v>0</v>
      </c>
    </row>
    <row r="26" spans="1:254" ht="12.75" customHeight="1" x14ac:dyDescent="0.2">
      <c r="A26" s="150" t="s">
        <v>98</v>
      </c>
      <c r="B26" s="196" t="s">
        <v>108</v>
      </c>
      <c r="C26" s="197"/>
      <c r="D26" s="198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200"/>
      <c r="Y26" s="201">
        <f>Y25*D45</f>
        <v>0</v>
      </c>
    </row>
    <row r="27" spans="1:254" ht="12.75" customHeight="1" thickBot="1" x14ac:dyDescent="0.25">
      <c r="A27" s="202"/>
      <c r="B27" s="203" t="s">
        <v>109</v>
      </c>
      <c r="C27" s="204"/>
      <c r="D27" s="205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7"/>
      <c r="Y27" s="208">
        <f>Y25+Y26</f>
        <v>0</v>
      </c>
    </row>
    <row r="28" spans="1:254" ht="12.75" customHeight="1" x14ac:dyDescent="0.2">
      <c r="A28" s="209"/>
      <c r="B28" s="210" t="s">
        <v>110</v>
      </c>
      <c r="C28" s="211"/>
      <c r="D28" s="211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3">
        <f>Y27</f>
        <v>0</v>
      </c>
    </row>
    <row r="29" spans="1:254" ht="12.75" customHeight="1" x14ac:dyDescent="0.2">
      <c r="A29" s="214"/>
      <c r="B29" s="215" t="s">
        <v>111</v>
      </c>
      <c r="C29" s="216"/>
      <c r="D29" s="216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19">
        <f>Y28*0.18</f>
        <v>0</v>
      </c>
    </row>
    <row r="30" spans="1:254" ht="13.5" customHeight="1" thickBot="1" x14ac:dyDescent="0.25">
      <c r="A30" s="220"/>
      <c r="B30" s="221" t="s">
        <v>112</v>
      </c>
      <c r="C30" s="222"/>
      <c r="D30" s="222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4">
        <f>Y28+Y29</f>
        <v>0</v>
      </c>
    </row>
    <row r="31" spans="1:254" ht="12.75" customHeight="1" x14ac:dyDescent="0.2">
      <c r="A31" s="3"/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7"/>
      <c r="U31" s="227"/>
      <c r="V31" s="227"/>
      <c r="W31" s="227"/>
      <c r="X31" s="227"/>
      <c r="Y31" s="227"/>
      <c r="Z31" s="227"/>
    </row>
    <row r="32" spans="1:254" s="5" customFormat="1" ht="12.75" customHeight="1" x14ac:dyDescent="0.2">
      <c r="A32" s="228"/>
      <c r="B32" s="373"/>
      <c r="C32" s="374"/>
      <c r="D32" s="386" t="s">
        <v>113</v>
      </c>
      <c r="E32" s="388" t="s">
        <v>114</v>
      </c>
      <c r="F32" s="389"/>
      <c r="G32" s="389"/>
      <c r="H32" s="229"/>
      <c r="I32" s="229"/>
      <c r="K32" s="346"/>
      <c r="L32" s="346"/>
      <c r="M32" s="346"/>
      <c r="N32" s="346"/>
      <c r="O32" s="346"/>
      <c r="P32" s="346"/>
      <c r="Q32" s="346"/>
      <c r="R32" s="346"/>
      <c r="S32" s="346"/>
      <c r="T32" s="346"/>
      <c r="U32" s="346"/>
      <c r="V32" s="346"/>
      <c r="W32" s="346"/>
    </row>
    <row r="33" spans="1:26" s="5" customFormat="1" ht="13.5" customHeight="1" x14ac:dyDescent="0.2">
      <c r="A33" s="228"/>
      <c r="B33" s="375"/>
      <c r="C33" s="376"/>
      <c r="D33" s="387"/>
      <c r="E33" s="230">
        <v>2015</v>
      </c>
      <c r="F33" s="230">
        <v>2016</v>
      </c>
      <c r="G33" s="231">
        <v>2017</v>
      </c>
      <c r="H33" s="232"/>
      <c r="I33" s="232"/>
      <c r="J33" s="232"/>
      <c r="K33" s="346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6"/>
    </row>
    <row r="34" spans="1:26" s="5" customFormat="1" ht="13.5" x14ac:dyDescent="0.2">
      <c r="A34" s="228"/>
      <c r="B34" s="347" t="s">
        <v>115</v>
      </c>
      <c r="C34" s="348"/>
      <c r="D34" s="233"/>
      <c r="E34" s="234"/>
      <c r="F34" s="234"/>
      <c r="G34" s="234"/>
      <c r="H34" s="235"/>
      <c r="I34" s="235"/>
      <c r="J34" s="235"/>
      <c r="K34" s="236"/>
      <c r="L34" s="235"/>
      <c r="M34" s="237"/>
      <c r="N34" s="237"/>
      <c r="O34" s="238"/>
      <c r="P34" s="237"/>
      <c r="Q34" s="237"/>
      <c r="S34" s="326"/>
      <c r="U34" s="340"/>
      <c r="X34" s="327"/>
    </row>
    <row r="35" spans="1:26" s="5" customFormat="1" ht="13.5" x14ac:dyDescent="0.25">
      <c r="A35" s="239"/>
      <c r="B35" s="240"/>
      <c r="C35" s="241"/>
      <c r="D35" s="241"/>
      <c r="E35" s="241"/>
      <c r="F35" s="239"/>
      <c r="G35" s="239"/>
      <c r="H35" s="122"/>
      <c r="I35" s="122"/>
      <c r="J35" s="122"/>
      <c r="K35" s="122"/>
      <c r="L35" s="122"/>
      <c r="M35" s="328"/>
      <c r="N35" s="328"/>
      <c r="O35" s="328"/>
      <c r="P35" s="328"/>
      <c r="Q35" s="242"/>
      <c r="R35" s="243"/>
      <c r="S35" s="238"/>
      <c r="T35" s="243"/>
      <c r="U35" s="238"/>
      <c r="V35" s="329"/>
    </row>
    <row r="36" spans="1:26" s="5" customFormat="1" ht="13.5" x14ac:dyDescent="0.25">
      <c r="A36" s="244" t="s">
        <v>116</v>
      </c>
      <c r="B36" s="244"/>
      <c r="C36" s="244"/>
      <c r="D36" s="244"/>
      <c r="E36" s="244"/>
      <c r="F36" s="239"/>
      <c r="G36" s="239"/>
      <c r="H36" s="122"/>
      <c r="I36" s="122"/>
      <c r="J36" s="122"/>
      <c r="K36" s="122"/>
      <c r="L36" s="122"/>
      <c r="M36" s="328"/>
      <c r="N36" s="328"/>
      <c r="O36" s="328"/>
      <c r="P36" s="328"/>
      <c r="Q36" s="242"/>
      <c r="R36" s="243"/>
      <c r="S36" s="238"/>
      <c r="T36" s="243"/>
      <c r="U36" s="238"/>
      <c r="V36" s="329"/>
    </row>
    <row r="37" spans="1:26" ht="12.75" customHeight="1" thickBot="1" x14ac:dyDescent="0.25">
      <c r="A37" s="244"/>
      <c r="B37" s="244"/>
      <c r="C37" s="244"/>
      <c r="D37" s="244"/>
      <c r="E37" s="244"/>
      <c r="F37" s="244"/>
      <c r="G37" s="1"/>
      <c r="H37" s="3"/>
      <c r="I37" s="3"/>
      <c r="J37" s="245"/>
      <c r="K37" s="3"/>
      <c r="L37" s="3"/>
      <c r="M37" s="3"/>
      <c r="N37" s="3"/>
      <c r="O37" s="3"/>
      <c r="P37" s="3"/>
      <c r="Q37" s="3"/>
      <c r="R37" s="3"/>
      <c r="S37" s="3"/>
      <c r="T37" s="246"/>
      <c r="U37" s="246"/>
      <c r="V37" s="246"/>
      <c r="W37" s="246"/>
      <c r="X37" s="246"/>
      <c r="Y37" s="247"/>
      <c r="Z37" s="248"/>
    </row>
    <row r="38" spans="1:26" ht="12.75" customHeight="1" thickBot="1" x14ac:dyDescent="0.25">
      <c r="A38" s="249" t="s">
        <v>117</v>
      </c>
      <c r="B38" s="250" t="s">
        <v>118</v>
      </c>
      <c r="C38" s="251" t="s">
        <v>119</v>
      </c>
      <c r="D38" s="252" t="s">
        <v>120</v>
      </c>
      <c r="E38" s="253"/>
      <c r="F38" s="253"/>
      <c r="G38" s="253"/>
      <c r="I38" s="254"/>
      <c r="J38" s="254"/>
      <c r="K38" s="254"/>
      <c r="L38" s="254"/>
      <c r="M38" s="246"/>
      <c r="N38" s="246"/>
      <c r="O38" s="246"/>
      <c r="P38" s="246"/>
    </row>
    <row r="39" spans="1:26" ht="13.5" customHeight="1" x14ac:dyDescent="0.25">
      <c r="A39" s="255"/>
      <c r="B39" s="256" t="s">
        <v>121</v>
      </c>
      <c r="C39" s="257" t="s">
        <v>122</v>
      </c>
      <c r="D39" s="258">
        <f>R16/S16</f>
        <v>0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  <c r="R39" s="298"/>
      <c r="S39" s="149"/>
    </row>
    <row r="40" spans="1:26" ht="15.75" x14ac:dyDescent="0.25">
      <c r="A40" s="259">
        <v>1</v>
      </c>
      <c r="B40" s="260" t="s">
        <v>123</v>
      </c>
      <c r="C40" s="261"/>
      <c r="D40" s="299"/>
      <c r="E40" s="262"/>
      <c r="F40" s="262"/>
      <c r="G40" s="262"/>
      <c r="I40" s="262"/>
      <c r="J40" s="262"/>
      <c r="K40" s="262"/>
      <c r="L40" s="262"/>
      <c r="M40" s="246"/>
      <c r="N40" s="246"/>
      <c r="O40" s="246"/>
      <c r="P40" s="246"/>
      <c r="R40" s="298"/>
      <c r="S40" s="298"/>
    </row>
    <row r="41" spans="1:26" ht="25.5" x14ac:dyDescent="0.25">
      <c r="A41" s="259">
        <v>2</v>
      </c>
      <c r="B41" s="263" t="s">
        <v>124</v>
      </c>
      <c r="C41" s="261"/>
      <c r="D41" s="299"/>
      <c r="E41" s="264"/>
      <c r="F41" s="265"/>
      <c r="G41" s="265"/>
      <c r="I41" s="266"/>
      <c r="J41" s="266"/>
      <c r="K41" s="266"/>
      <c r="L41" s="266"/>
      <c r="M41" s="246"/>
      <c r="N41" s="246"/>
      <c r="O41" s="246"/>
      <c r="P41" s="246"/>
      <c r="R41" s="298"/>
      <c r="S41" s="298"/>
    </row>
    <row r="42" spans="1:26" x14ac:dyDescent="0.2">
      <c r="A42" s="259">
        <v>3</v>
      </c>
      <c r="B42" s="260" t="s">
        <v>125</v>
      </c>
      <c r="C42" s="261" t="s">
        <v>126</v>
      </c>
      <c r="D42" s="267">
        <v>3.5000000000000003E-2</v>
      </c>
      <c r="E42" s="268"/>
      <c r="F42" s="268"/>
      <c r="G42" s="268"/>
      <c r="H42" s="246"/>
      <c r="I42" s="246"/>
      <c r="J42" s="246"/>
      <c r="K42" s="246"/>
      <c r="L42" s="246"/>
      <c r="M42" s="246"/>
      <c r="N42" s="246"/>
      <c r="O42" s="246"/>
      <c r="P42" s="246"/>
      <c r="Q42" s="246"/>
    </row>
    <row r="43" spans="1:26" x14ac:dyDescent="0.2">
      <c r="A43" s="259">
        <v>4</v>
      </c>
      <c r="B43" s="269" t="s">
        <v>127</v>
      </c>
      <c r="C43" s="261" t="s">
        <v>126</v>
      </c>
      <c r="D43" s="341">
        <v>6.3500000000000001E-2</v>
      </c>
      <c r="E43" s="270"/>
      <c r="F43" s="270"/>
      <c r="G43" s="270"/>
    </row>
    <row r="44" spans="1:26" ht="38.25" x14ac:dyDescent="0.2">
      <c r="A44" s="259">
        <v>5</v>
      </c>
      <c r="B44" s="271" t="s">
        <v>128</v>
      </c>
      <c r="C44" s="261" t="s">
        <v>126</v>
      </c>
      <c r="D44" s="267">
        <v>1.4999999999999999E-2</v>
      </c>
      <c r="E44" s="270"/>
      <c r="F44" s="270"/>
      <c r="G44" s="270"/>
    </row>
    <row r="45" spans="1:26" x14ac:dyDescent="0.2">
      <c r="A45" s="259">
        <v>6</v>
      </c>
      <c r="B45" s="269" t="s">
        <v>129</v>
      </c>
      <c r="C45" s="261" t="s">
        <v>126</v>
      </c>
      <c r="D45" s="267">
        <v>1.4999999999999999E-2</v>
      </c>
      <c r="E45" s="270"/>
      <c r="F45" s="270"/>
      <c r="G45" s="270"/>
    </row>
    <row r="46" spans="1:26" x14ac:dyDescent="0.2">
      <c r="A46" s="259">
        <v>7</v>
      </c>
      <c r="B46" s="260" t="s">
        <v>130</v>
      </c>
      <c r="C46" s="261" t="s">
        <v>126</v>
      </c>
      <c r="D46" s="300">
        <f>K16*0.85/(G16+J16)</f>
        <v>0.7759454852815848</v>
      </c>
      <c r="E46" s="268"/>
      <c r="F46" s="272"/>
      <c r="G46" s="272"/>
      <c r="I46" s="246"/>
      <c r="J46" s="246"/>
      <c r="K46" s="246"/>
      <c r="L46" s="246"/>
      <c r="M46" s="246"/>
      <c r="N46" s="246"/>
      <c r="O46" s="246"/>
      <c r="P46" s="246"/>
    </row>
    <row r="47" spans="1:26" x14ac:dyDescent="0.2">
      <c r="A47" s="259">
        <v>8</v>
      </c>
      <c r="B47" s="260" t="s">
        <v>131</v>
      </c>
      <c r="C47" s="261" t="s">
        <v>126</v>
      </c>
      <c r="D47" s="300">
        <f>IF(L16*0.8/(G16+J16)&gt;=0.5,0.5,L16*0.8/(G16+J16))</f>
        <v>0.43212763876664295</v>
      </c>
      <c r="E47" s="268"/>
      <c r="F47" s="272"/>
      <c r="G47" s="273"/>
      <c r="I47" s="246"/>
      <c r="J47" s="246"/>
      <c r="K47" s="246"/>
      <c r="L47" s="246"/>
      <c r="M47" s="246"/>
      <c r="N47" s="246"/>
      <c r="O47" s="246"/>
      <c r="P47" s="246"/>
    </row>
    <row r="48" spans="1:26" ht="13.5" thickBot="1" x14ac:dyDescent="0.25">
      <c r="A48" s="274">
        <v>9</v>
      </c>
      <c r="B48" s="275" t="s">
        <v>132</v>
      </c>
      <c r="C48" s="276" t="s">
        <v>133</v>
      </c>
      <c r="D48" s="277"/>
      <c r="E48" s="270"/>
      <c r="F48" s="270"/>
      <c r="G48" s="270"/>
    </row>
    <row r="49" spans="1:22" ht="15.75" x14ac:dyDescent="0.25">
      <c r="A49" s="270"/>
      <c r="B49" s="278"/>
      <c r="C49" s="279"/>
      <c r="D49" s="279"/>
      <c r="E49" s="280"/>
      <c r="F49" s="279"/>
      <c r="G49" s="279"/>
      <c r="H49" s="281"/>
    </row>
    <row r="50" spans="1:22" x14ac:dyDescent="0.2">
      <c r="B50" s="282"/>
      <c r="D50" s="283"/>
    </row>
    <row r="51" spans="1:22" x14ac:dyDescent="0.2">
      <c r="B51" s="39" t="s">
        <v>2</v>
      </c>
      <c r="D51" s="39" t="s">
        <v>3</v>
      </c>
      <c r="F51" s="349" t="s">
        <v>4</v>
      </c>
      <c r="G51" s="349"/>
    </row>
    <row r="52" spans="1:22" x14ac:dyDescent="0.2">
      <c r="G52" s="350" t="s">
        <v>5</v>
      </c>
      <c r="H52" s="350"/>
    </row>
    <row r="54" spans="1:22" x14ac:dyDescent="0.2">
      <c r="V54" s="284"/>
    </row>
    <row r="55" spans="1:22" x14ac:dyDescent="0.2">
      <c r="U55" s="149"/>
      <c r="V55" s="285"/>
    </row>
    <row r="57" spans="1:22" x14ac:dyDescent="0.2">
      <c r="B57" s="282"/>
      <c r="C57" s="282"/>
      <c r="D57" s="282"/>
    </row>
  </sheetData>
  <mergeCells count="29">
    <mergeCell ref="B32:C33"/>
    <mergeCell ref="W11:W12"/>
    <mergeCell ref="F11:L11"/>
    <mergeCell ref="M11:M12"/>
    <mergeCell ref="N11:O11"/>
    <mergeCell ref="T11:T12"/>
    <mergeCell ref="U11:U12"/>
    <mergeCell ref="S11:S12"/>
    <mergeCell ref="V11:V12"/>
    <mergeCell ref="P11:Q11"/>
    <mergeCell ref="R11:R12"/>
    <mergeCell ref="D32:D33"/>
    <mergeCell ref="E32:G32"/>
    <mergeCell ref="K32:W33"/>
    <mergeCell ref="B34:C34"/>
    <mergeCell ref="F51:G51"/>
    <mergeCell ref="G52:H5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303" t="s">
        <v>138</v>
      </c>
    </row>
    <row r="2" spans="1:16" s="5" customFormat="1" x14ac:dyDescent="0.2">
      <c r="A2" s="4" t="s">
        <v>6</v>
      </c>
    </row>
    <row r="3" spans="1:16" x14ac:dyDescent="0.2">
      <c r="A3" s="397" t="s">
        <v>39</v>
      </c>
      <c r="B3" s="397"/>
      <c r="C3" s="397"/>
      <c r="D3" s="397"/>
      <c r="E3" s="397"/>
      <c r="F3" s="397"/>
      <c r="G3" s="397"/>
      <c r="H3" s="397"/>
      <c r="I3" s="397"/>
      <c r="J3" s="397"/>
    </row>
    <row r="4" spans="1:16" ht="15" customHeight="1" x14ac:dyDescent="0.2">
      <c r="A4" s="398" t="s">
        <v>0</v>
      </c>
      <c r="B4" s="398"/>
      <c r="C4" s="398"/>
      <c r="D4" s="398"/>
      <c r="E4" s="398"/>
      <c r="F4" s="398"/>
      <c r="G4" s="398"/>
      <c r="H4" s="398"/>
      <c r="I4" s="398"/>
      <c r="J4" s="398"/>
      <c r="K4" s="6"/>
      <c r="L4" s="6"/>
      <c r="M4" s="6"/>
      <c r="N4" s="44"/>
      <c r="O4" s="44"/>
      <c r="P4" s="44"/>
    </row>
    <row r="5" spans="1:16" ht="15" customHeight="1" thickBot="1" x14ac:dyDescent="0.25">
      <c r="A5" s="398" t="s">
        <v>7</v>
      </c>
      <c r="B5" s="398"/>
      <c r="C5" s="398"/>
      <c r="D5" s="398"/>
      <c r="E5" s="398"/>
      <c r="F5" s="398"/>
      <c r="G5" s="398"/>
      <c r="H5" s="398"/>
      <c r="I5" s="398"/>
      <c r="J5" s="398"/>
      <c r="K5" s="6"/>
      <c r="L5" s="6"/>
      <c r="M5" s="6"/>
    </row>
    <row r="6" spans="1:16" ht="20.25" customHeight="1" x14ac:dyDescent="0.2">
      <c r="A6" s="390" t="s">
        <v>40</v>
      </c>
      <c r="B6" s="390" t="s">
        <v>41</v>
      </c>
      <c r="C6" s="390" t="s">
        <v>42</v>
      </c>
      <c r="D6" s="390" t="s">
        <v>43</v>
      </c>
      <c r="E6" s="390" t="s">
        <v>44</v>
      </c>
      <c r="F6" s="390" t="s">
        <v>45</v>
      </c>
      <c r="G6" s="400" t="s">
        <v>46</v>
      </c>
      <c r="H6" s="390" t="s">
        <v>47</v>
      </c>
      <c r="I6" s="390" t="s">
        <v>14</v>
      </c>
      <c r="J6" s="390" t="s">
        <v>48</v>
      </c>
    </row>
    <row r="7" spans="1:16" ht="68.25" customHeight="1" thickBot="1" x14ac:dyDescent="0.25">
      <c r="A7" s="391"/>
      <c r="B7" s="391"/>
      <c r="C7" s="391"/>
      <c r="D7" s="391"/>
      <c r="E7" s="391"/>
      <c r="F7" s="391"/>
      <c r="G7" s="401"/>
      <c r="H7" s="391"/>
      <c r="I7" s="391"/>
      <c r="J7" s="391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2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3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3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4" t="s">
        <v>53</v>
      </c>
      <c r="B19" s="395"/>
      <c r="C19" s="395"/>
      <c r="D19" s="395"/>
      <c r="E19" s="395"/>
      <c r="F19" s="395"/>
      <c r="G19" s="395"/>
      <c r="H19" s="395"/>
      <c r="I19" s="396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49" t="s">
        <v>3</v>
      </c>
      <c r="D22" s="349"/>
      <c r="E22" s="2"/>
      <c r="F22" s="349" t="s">
        <v>4</v>
      </c>
      <c r="G22" s="349"/>
      <c r="H22" s="349"/>
    </row>
    <row r="23" spans="1:10" x14ac:dyDescent="0.2">
      <c r="A23" s="2"/>
      <c r="B23" s="2"/>
      <c r="C23" s="2"/>
      <c r="D23" s="2"/>
      <c r="E23" s="2"/>
      <c r="F23" s="399" t="s">
        <v>5</v>
      </c>
      <c r="G23" s="399"/>
      <c r="H23" s="399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6" sqref="B36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06" t="s">
        <v>137</v>
      </c>
      <c r="L1" s="406"/>
      <c r="M1" s="406"/>
    </row>
    <row r="2" spans="1:14" s="5" customFormat="1" x14ac:dyDescent="0.2">
      <c r="A2" s="4" t="s">
        <v>6</v>
      </c>
    </row>
    <row r="5" spans="1:14" x14ac:dyDescent="0.2">
      <c r="A5" s="407" t="s">
        <v>10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</row>
    <row r="6" spans="1:14" x14ac:dyDescent="0.2">
      <c r="A6" s="398" t="s">
        <v>0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6"/>
    </row>
    <row r="7" spans="1:14" ht="13.5" thickBot="1" x14ac:dyDescent="0.25">
      <c r="A7" s="398" t="s">
        <v>7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6"/>
    </row>
    <row r="8" spans="1:14" ht="25.5" customHeight="1" x14ac:dyDescent="0.2">
      <c r="A8" s="408" t="s">
        <v>8</v>
      </c>
      <c r="B8" s="410" t="s">
        <v>11</v>
      </c>
      <c r="C8" s="412" t="s">
        <v>12</v>
      </c>
      <c r="D8" s="412" t="s">
        <v>13</v>
      </c>
      <c r="E8" s="410" t="s">
        <v>14</v>
      </c>
      <c r="F8" s="410" t="s">
        <v>15</v>
      </c>
      <c r="G8" s="410" t="s">
        <v>16</v>
      </c>
      <c r="H8" s="410" t="s">
        <v>17</v>
      </c>
      <c r="I8" s="410"/>
      <c r="J8" s="410"/>
      <c r="K8" s="410" t="s">
        <v>18</v>
      </c>
      <c r="L8" s="410"/>
      <c r="M8" s="402" t="s">
        <v>19</v>
      </c>
    </row>
    <row r="9" spans="1:14" s="85" customFormat="1" ht="42" customHeight="1" x14ac:dyDescent="0.25">
      <c r="A9" s="409"/>
      <c r="B9" s="411"/>
      <c r="C9" s="413"/>
      <c r="D9" s="413"/>
      <c r="E9" s="411"/>
      <c r="F9" s="411"/>
      <c r="G9" s="411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03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4"/>
      <c r="K21" s="405"/>
      <c r="M21" s="38"/>
    </row>
    <row r="22" spans="1:18" s="2" customFormat="1" x14ac:dyDescent="0.2">
      <c r="B22" s="39" t="s">
        <v>2</v>
      </c>
      <c r="D22" s="349" t="s">
        <v>3</v>
      </c>
      <c r="E22" s="349"/>
      <c r="G22" s="349" t="s">
        <v>4</v>
      </c>
      <c r="H22" s="349"/>
      <c r="I22" s="349"/>
    </row>
    <row r="23" spans="1:18" s="2" customFormat="1" x14ac:dyDescent="0.2">
      <c r="G23" s="399" t="s">
        <v>5</v>
      </c>
      <c r="H23" s="399"/>
      <c r="I23" s="399"/>
    </row>
    <row r="24" spans="1:18" s="2" customFormat="1" x14ac:dyDescent="0.2"/>
    <row r="25" spans="1:18" x14ac:dyDescent="0.2">
      <c r="J25" s="404"/>
      <c r="K25" s="405"/>
      <c r="M25" s="38"/>
    </row>
    <row r="26" spans="1:18" x14ac:dyDescent="0.2">
      <c r="K26" s="40"/>
      <c r="M26" s="38"/>
    </row>
    <row r="27" spans="1:18" x14ac:dyDescent="0.2">
      <c r="K27" s="414"/>
    </row>
    <row r="28" spans="1:18" x14ac:dyDescent="0.2">
      <c r="K28" s="415"/>
    </row>
    <row r="29" spans="1:18" x14ac:dyDescent="0.2">
      <c r="K29" s="415"/>
    </row>
    <row r="30" spans="1:18" x14ac:dyDescent="0.2">
      <c r="K30" s="415"/>
    </row>
    <row r="31" spans="1:18" x14ac:dyDescent="0.2">
      <c r="K31" s="415"/>
    </row>
    <row r="32" spans="1:18" x14ac:dyDescent="0.2">
      <c r="K32" s="415"/>
    </row>
    <row r="33" spans="11:11" x14ac:dyDescent="0.2">
      <c r="K33" s="415"/>
    </row>
    <row r="34" spans="11:11" x14ac:dyDescent="0.2">
      <c r="K34" s="415"/>
    </row>
    <row r="35" spans="11:11" x14ac:dyDescent="0.2">
      <c r="K35" s="41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tabSelected="1" view="pageBreakPreview" zoomScale="93" zoomScaleNormal="100" zoomScaleSheetLayoutView="93" workbookViewId="0">
      <selection activeCell="P10" sqref="P1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136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304" t="s">
        <v>7</v>
      </c>
      <c r="B3" s="304"/>
      <c r="C3" s="304"/>
      <c r="D3" s="304"/>
      <c r="E3" s="304"/>
      <c r="F3" s="304"/>
      <c r="G3" s="304"/>
      <c r="H3" s="304"/>
      <c r="I3" s="304"/>
      <c r="J3" s="304"/>
      <c r="K3" s="305"/>
      <c r="L3" s="305"/>
      <c r="M3" s="305"/>
    </row>
    <row r="4" spans="1:13" s="306" customFormat="1" x14ac:dyDescent="0.2"/>
    <row r="5" spans="1:13" s="306" customFormat="1" x14ac:dyDescent="0.2">
      <c r="A5" s="419" t="s">
        <v>55</v>
      </c>
      <c r="B5" s="419"/>
      <c r="C5" s="419"/>
      <c r="D5" s="419"/>
      <c r="E5" s="419"/>
      <c r="F5" s="419"/>
      <c r="G5" s="419"/>
      <c r="H5" s="419"/>
      <c r="I5" s="419"/>
    </row>
    <row r="6" spans="1:13" s="306" customFormat="1" x14ac:dyDescent="0.2">
      <c r="A6" s="420" t="s">
        <v>58</v>
      </c>
      <c r="B6" s="420"/>
      <c r="C6" s="420"/>
      <c r="D6" s="420"/>
      <c r="E6" s="420"/>
      <c r="F6" s="420"/>
      <c r="G6" s="420"/>
      <c r="H6" s="420"/>
      <c r="I6" s="420"/>
    </row>
    <row r="7" spans="1:13" s="306" customFormat="1" ht="13.5" thickBot="1" x14ac:dyDescent="0.25">
      <c r="A7" s="307"/>
      <c r="B7" s="307"/>
      <c r="C7" s="307"/>
      <c r="D7" s="307"/>
      <c r="E7" s="307"/>
      <c r="F7" s="307"/>
      <c r="G7" s="307"/>
      <c r="H7" s="307"/>
      <c r="I7" s="307"/>
    </row>
    <row r="8" spans="1:13" s="306" customFormat="1" ht="12.75" customHeight="1" x14ac:dyDescent="0.2">
      <c r="A8" s="421" t="s">
        <v>8</v>
      </c>
      <c r="B8" s="424" t="s">
        <v>59</v>
      </c>
      <c r="C8" s="424" t="s">
        <v>56</v>
      </c>
      <c r="D8" s="427" t="s">
        <v>60</v>
      </c>
      <c r="E8" s="428"/>
      <c r="F8" s="428"/>
      <c r="G8" s="428"/>
      <c r="H8" s="428"/>
      <c r="I8" s="429"/>
    </row>
    <row r="9" spans="1:13" s="306" customFormat="1" ht="12.75" customHeight="1" x14ac:dyDescent="0.2">
      <c r="A9" s="422"/>
      <c r="B9" s="425"/>
      <c r="C9" s="425"/>
      <c r="D9" s="430" t="s">
        <v>61</v>
      </c>
      <c r="E9" s="431"/>
      <c r="F9" s="432"/>
      <c r="G9" s="430" t="s">
        <v>62</v>
      </c>
      <c r="H9" s="431"/>
      <c r="I9" s="433"/>
    </row>
    <row r="10" spans="1:13" s="306" customFormat="1" ht="90.75" customHeight="1" thickBot="1" x14ac:dyDescent="0.25">
      <c r="A10" s="423"/>
      <c r="B10" s="426"/>
      <c r="C10" s="426"/>
      <c r="D10" s="308" t="s">
        <v>57</v>
      </c>
      <c r="E10" s="308" t="s">
        <v>63</v>
      </c>
      <c r="F10" s="308" t="s">
        <v>47</v>
      </c>
      <c r="G10" s="308" t="s">
        <v>57</v>
      </c>
      <c r="H10" s="308" t="s">
        <v>64</v>
      </c>
      <c r="I10" s="309" t="s">
        <v>47</v>
      </c>
    </row>
    <row r="11" spans="1:13" s="313" customFormat="1" ht="13.5" thickBot="1" x14ac:dyDescent="0.25">
      <c r="A11" s="310">
        <v>1</v>
      </c>
      <c r="B11" s="311">
        <v>2</v>
      </c>
      <c r="C11" s="311">
        <v>3</v>
      </c>
      <c r="D11" s="311">
        <v>4</v>
      </c>
      <c r="E11" s="311">
        <v>5</v>
      </c>
      <c r="F11" s="311">
        <v>6</v>
      </c>
      <c r="G11" s="311">
        <v>7</v>
      </c>
      <c r="H11" s="311">
        <v>8</v>
      </c>
      <c r="I11" s="312">
        <v>9</v>
      </c>
    </row>
    <row r="12" spans="1:13" s="306" customFormat="1" x14ac:dyDescent="0.2">
      <c r="A12" s="314"/>
      <c r="B12" s="315"/>
      <c r="C12" s="316"/>
      <c r="D12" s="316"/>
      <c r="E12" s="316"/>
      <c r="F12" s="316"/>
      <c r="G12" s="316"/>
      <c r="H12" s="316"/>
      <c r="I12" s="317"/>
    </row>
    <row r="13" spans="1:13" s="306" customFormat="1" x14ac:dyDescent="0.2">
      <c r="A13" s="318"/>
      <c r="B13" s="319"/>
      <c r="C13" s="319"/>
      <c r="D13" s="319"/>
      <c r="E13" s="319"/>
      <c r="F13" s="319"/>
      <c r="G13" s="319"/>
      <c r="H13" s="319"/>
      <c r="I13" s="320"/>
    </row>
    <row r="14" spans="1:13" s="306" customFormat="1" ht="13.5" thickBot="1" x14ac:dyDescent="0.25">
      <c r="A14" s="321"/>
      <c r="B14" s="322"/>
      <c r="C14" s="322"/>
      <c r="D14" s="322"/>
      <c r="E14" s="322"/>
      <c r="F14" s="322"/>
      <c r="G14" s="323"/>
      <c r="H14" s="322"/>
      <c r="I14" s="324"/>
    </row>
    <row r="15" spans="1:13" s="306" customFormat="1" x14ac:dyDescent="0.2"/>
    <row r="16" spans="1:13" s="306" customFormat="1" x14ac:dyDescent="0.2">
      <c r="A16" s="306" t="s">
        <v>65</v>
      </c>
    </row>
    <row r="17" spans="1:8" s="306" customFormat="1" x14ac:dyDescent="0.2"/>
    <row r="18" spans="1:8" s="306" customFormat="1" x14ac:dyDescent="0.2"/>
    <row r="19" spans="1:8" s="306" customFormat="1" x14ac:dyDescent="0.2"/>
    <row r="20" spans="1:8" s="124" customFormat="1" ht="24" customHeight="1" x14ac:dyDescent="0.2">
      <c r="A20" s="416" t="s">
        <v>2</v>
      </c>
      <c r="B20" s="416"/>
      <c r="C20" s="417" t="s">
        <v>3</v>
      </c>
      <c r="D20" s="417"/>
      <c r="E20" s="2"/>
      <c r="F20" s="418" t="s">
        <v>4</v>
      </c>
      <c r="G20" s="418"/>
      <c r="H20" s="418"/>
    </row>
    <row r="21" spans="1:8" s="124" customFormat="1" x14ac:dyDescent="0.2">
      <c r="A21" s="2"/>
      <c r="B21" s="2"/>
      <c r="C21" s="2"/>
      <c r="D21" s="2"/>
      <c r="E21" s="2"/>
      <c r="F21" s="399" t="s">
        <v>5</v>
      </c>
      <c r="G21" s="399"/>
      <c r="H21" s="399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ф8.2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2015-09-15T09:13:27Z</dcterms:modified>
</cp:coreProperties>
</file>