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11760" tabRatio="854" activeTab="5"/>
  </bookViews>
  <sheets>
    <sheet name="БУ" sheetId="10" r:id="rId1"/>
    <sheet name="Передв.,стаск." sheetId="12" r:id="rId2"/>
    <sheet name="СВП" sheetId="11" r:id="rId3"/>
    <sheet name="Основ.ДЭС" sheetId="7" r:id="rId4"/>
    <sheet name="Центр.ВЛБ" sheetId="8" r:id="rId5"/>
    <sheet name="Перенос ЛЭП, проч.раб." sheetId="9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Excel_BuiltIn__FilterDatabase_2">'[1]Приложение 16'!#REF!</definedName>
    <definedName name="Excel_BuiltIn_Print_Titles_7">'[2]транспорт ПВО '!#REF!</definedName>
    <definedName name="Tab2_1_5">#REF!</definedName>
    <definedName name="Tabl151">#REF!</definedName>
    <definedName name="Tabl271">#REF!</definedName>
    <definedName name="Tabl521">#REF!</definedName>
    <definedName name="Tabl661">#REF!</definedName>
    <definedName name="Z_4CE011CE_E3EA_4F0B_BF42_F1B359BF15B9_.wvu.PrintArea" localSheetId="5" hidden="1">'Перенос ЛЭП, проч.раб.'!$A$2:$L$63</definedName>
    <definedName name="Z_4CE011CE_E3EA_4F0B_BF42_F1B359BF15B9_.wvu.Rows" localSheetId="5" hidden="1">'Перенос ЛЭП, проч.раб.'!#REF!,'Перенос ЛЭП, проч.раб.'!#REF!,'Перенос ЛЭП, проч.раб.'!#REF!,'Перенос ЛЭП, проч.раб.'!$46:$46</definedName>
    <definedName name="Z_ACB43DB4_8FB0_4445_AEF3_42913C6FE5A7_.wvu.PrintArea" localSheetId="5" hidden="1">'Перенос ЛЭП, проч.раб.'!$A$2:$L$61</definedName>
    <definedName name="Z_ACB43DB4_8FB0_4445_AEF3_42913C6FE5A7_.wvu.Rows" localSheetId="5" hidden="1">'Перенос ЛЭП, проч.раб.'!#REF!,'Перенос ЛЭП, проч.раб.'!#REF!</definedName>
    <definedName name="ЕдИзм">#REF!</definedName>
    <definedName name="нет">#REF!</definedName>
    <definedName name="_xlnm.Print_Area" localSheetId="0">БУ!$A$1:$I$58</definedName>
    <definedName name="_xlnm.Print_Area" localSheetId="1">'Передв.,стаск.'!$A$1:$F$56</definedName>
    <definedName name="_xlnm.Print_Area" localSheetId="5">'Перенос ЛЭП, проч.раб.'!$A$1:$L$63</definedName>
    <definedName name="_xlnm.Print_Area" localSheetId="4">Центр.ВЛБ!$A$1:$E$36</definedName>
    <definedName name="П000010001003">#REF!</definedName>
    <definedName name="П000010001004">#REF!</definedName>
    <definedName name="П000010001008">#REF!</definedName>
    <definedName name="П000010002003">#REF!</definedName>
    <definedName name="П000010002004">#REF!</definedName>
    <definedName name="П000010002903">#REF!</definedName>
    <definedName name="П000010002904">#REF!</definedName>
    <definedName name="П000010003003">#REF!</definedName>
    <definedName name="П000010003004">#REF!</definedName>
    <definedName name="П000010004003">#REF!</definedName>
    <definedName name="П000010004004">#REF!</definedName>
    <definedName name="П000010005003">#REF!</definedName>
    <definedName name="П000010005004">#REF!</definedName>
    <definedName name="П000010011003">#REF!</definedName>
    <definedName name="П000010015003">#REF!</definedName>
    <definedName name="П000010019003">#REF!</definedName>
    <definedName name="П000010019004">#REF!</definedName>
    <definedName name="П000020006003">#REF!</definedName>
    <definedName name="П000020006004">#REF!</definedName>
    <definedName name="П000020007003">#REF!</definedName>
    <definedName name="П000020007004">#REF!</definedName>
    <definedName name="П000020008003">#REF!</definedName>
    <definedName name="П000020008004">#REF!</definedName>
    <definedName name="П000020009003">#REF!</definedName>
    <definedName name="П000020009004">#REF!</definedName>
    <definedName name="П000020010003">#REF!</definedName>
    <definedName name="П000020010004">#REF!</definedName>
    <definedName name="П000020021103">#REF!</definedName>
    <definedName name="П000020021104">#REF!</definedName>
    <definedName name="П000020029003">#REF!</definedName>
    <definedName name="П000020029004">#REF!</definedName>
    <definedName name="П000030012003">#REF!</definedName>
    <definedName name="П000030012004">#REF!</definedName>
    <definedName name="П000030013003">#REF!</definedName>
    <definedName name="П000030013004">#REF!</definedName>
    <definedName name="П000030014003">#REF!</definedName>
    <definedName name="П000030014004">#REF!</definedName>
    <definedName name="П000030041003">#REF!</definedName>
    <definedName name="П000030041004">#REF!</definedName>
    <definedName name="П000030041503">#REF!</definedName>
    <definedName name="П000030041504">#REF!</definedName>
    <definedName name="П000030042003">#REF!</definedName>
    <definedName name="П000030042004">#REF!</definedName>
    <definedName name="П000030043003">#REF!</definedName>
    <definedName name="П000030043004">#REF!</definedName>
    <definedName name="П000030043103">#REF!</definedName>
    <definedName name="П000030043104">#REF!</definedName>
    <definedName name="П000030047003">#REF!</definedName>
    <definedName name="П000030047004">#REF!</definedName>
    <definedName name="П000030049003">#REF!</definedName>
    <definedName name="П000030049004">#REF!</definedName>
    <definedName name="П000040017003">#REF!</definedName>
    <definedName name="П000040017004">#REF!</definedName>
    <definedName name="П000040018003">#REF!</definedName>
    <definedName name="П000040018004">#REF!</definedName>
    <definedName name="П000040019003">#REF!</definedName>
    <definedName name="П000040019004">#REF!</definedName>
    <definedName name="П000040051003">#REF!</definedName>
    <definedName name="П000040051004">#REF!</definedName>
    <definedName name="П000040052003">#REF!</definedName>
    <definedName name="П000040059003">#REF!</definedName>
    <definedName name="П000040059004">#REF!</definedName>
    <definedName name="П000050061003">#REF!</definedName>
    <definedName name="П000050061004">#REF!</definedName>
    <definedName name="П000050062003">#REF!</definedName>
    <definedName name="П000050062004">#REF!</definedName>
    <definedName name="П000050063003">#REF!</definedName>
    <definedName name="П000050063004">#REF!</definedName>
    <definedName name="П000050064003">#REF!</definedName>
    <definedName name="П000050064004">#REF!</definedName>
    <definedName name="П000050065003">#REF!</definedName>
    <definedName name="П000050065004">#REF!</definedName>
    <definedName name="П000050066003">#REF!</definedName>
    <definedName name="П000050066004">#REF!</definedName>
    <definedName name="П000050069003">#REF!</definedName>
    <definedName name="П000050069004">#REF!</definedName>
    <definedName name="РабПерепр">#REF!</definedName>
    <definedName name="РабТехн">#REF!</definedName>
    <definedName name="Сумм1903">#REF!</definedName>
    <definedName name="Сумм1904">#REF!</definedName>
    <definedName name="Сумм2103">#REF!</definedName>
    <definedName name="Сумм2104">#REF!</definedName>
    <definedName name="Сумм2713">#REF!</definedName>
    <definedName name="Сумм2714">#REF!</definedName>
    <definedName name="сумм4303">#REF!</definedName>
    <definedName name="сумм4304">#REF!</definedName>
    <definedName name="сумм5903">#REF!</definedName>
    <definedName name="сумм5904">#REF!</definedName>
    <definedName name="Сумм6613">#REF!</definedName>
    <definedName name="Сумм6614">#REF!</definedName>
    <definedName name="Т">#REF!</definedName>
    <definedName name="ТипТС" localSheetId="0">[3]Тарифы!$B$4:$B$50</definedName>
    <definedName name="ТипТС">[4]Тарифы!$B$4:$B$50</definedName>
    <definedName name="ффф">[5]Тарифы!$B$4:$B$50</definedName>
  </definedNames>
  <calcPr calcId="145621"/>
</workbook>
</file>

<file path=xl/calcChain.xml><?xml version="1.0" encoding="utf-8"?>
<calcChain xmlns="http://schemas.openxmlformats.org/spreadsheetml/2006/main">
  <c r="C23" i="9" l="1"/>
  <c r="E27" i="8" l="1"/>
  <c r="G30" i="7"/>
  <c r="E30" i="7"/>
  <c r="E41" i="11"/>
  <c r="E39" i="11"/>
  <c r="A44" i="10" l="1"/>
  <c r="A46" i="10" s="1"/>
  <c r="A48" i="10" s="1"/>
  <c r="A42" i="10"/>
  <c r="A40" i="10"/>
  <c r="A38" i="10"/>
  <c r="A36" i="10"/>
  <c r="F30" i="12" l="1"/>
  <c r="F28" i="12"/>
  <c r="F25" i="12"/>
  <c r="F24" i="12"/>
  <c r="F23" i="12"/>
  <c r="F22" i="12"/>
  <c r="F19" i="12"/>
  <c r="F17" i="12"/>
  <c r="F16" i="12"/>
  <c r="F14" i="12"/>
  <c r="A28" i="12"/>
  <c r="A30" i="12" s="1"/>
  <c r="A32" i="12" s="1"/>
  <c r="A42" i="12" s="1"/>
  <c r="C26" i="12"/>
  <c r="A17" i="12"/>
  <c r="A19" i="12" s="1"/>
  <c r="E26" i="12"/>
  <c r="E21" i="12" s="1"/>
  <c r="D26" i="12"/>
  <c r="F26" i="12" s="1"/>
  <c r="E23" i="10"/>
  <c r="E38" i="10" s="1"/>
  <c r="C21" i="12"/>
  <c r="C32" i="12" s="1"/>
  <c r="C36" i="12" s="1"/>
  <c r="C40" i="12" s="1"/>
  <c r="A26" i="7"/>
  <c r="A27" i="7" s="1"/>
  <c r="E26" i="11"/>
  <c r="E20" i="11"/>
  <c r="A32" i="10"/>
  <c r="A34" i="10" s="1"/>
  <c r="A50" i="10" s="1"/>
  <c r="A16" i="11"/>
  <c r="A18" i="11" s="1"/>
  <c r="A20" i="11" s="1"/>
  <c r="A26" i="11" s="1"/>
  <c r="A33" i="11" s="1"/>
  <c r="A35" i="11" s="1"/>
  <c r="A37" i="11" s="1"/>
  <c r="A39" i="11" s="1"/>
  <c r="A41" i="11" s="1"/>
  <c r="G23" i="10"/>
  <c r="G38" i="10" s="1"/>
  <c r="G42" i="10" s="1"/>
  <c r="G46" i="10" s="1"/>
  <c r="G50" i="10" s="1"/>
  <c r="I23" i="10"/>
  <c r="I38" i="10" s="1"/>
  <c r="I42" i="10" s="1"/>
  <c r="I46" i="10" s="1"/>
  <c r="I50" i="10" s="1"/>
  <c r="F34" i="9"/>
  <c r="J34" i="9" s="1"/>
  <c r="L34" i="9" s="1"/>
  <c r="F35" i="9"/>
  <c r="D18" i="9"/>
  <c r="H27" i="9" s="1"/>
  <c r="G17" i="9"/>
  <c r="G44" i="9"/>
  <c r="G43" i="9"/>
  <c r="G42" i="9"/>
  <c r="G45" i="9" s="1"/>
  <c r="G41" i="9"/>
  <c r="C36" i="9"/>
  <c r="K35" i="9"/>
  <c r="J35" i="9"/>
  <c r="K34" i="9"/>
  <c r="K33" i="9"/>
  <c r="F33" i="9"/>
  <c r="J33" i="9"/>
  <c r="L33" i="9" s="1"/>
  <c r="K32" i="9"/>
  <c r="F32" i="9"/>
  <c r="J32" i="9" s="1"/>
  <c r="G16" i="9"/>
  <c r="G15" i="9"/>
  <c r="G14" i="9"/>
  <c r="G20" i="7"/>
  <c r="E20" i="7"/>
  <c r="E26" i="7" s="1"/>
  <c r="E27" i="7" s="1"/>
  <c r="G26" i="7"/>
  <c r="G27" i="7" s="1"/>
  <c r="E19" i="8"/>
  <c r="F36" i="9" l="1"/>
  <c r="L35" i="9"/>
  <c r="G18" i="9"/>
  <c r="I18" i="9" s="1"/>
  <c r="H25" i="9" s="1"/>
  <c r="J36" i="9"/>
  <c r="L32" i="9"/>
  <c r="L36" i="9" s="1"/>
  <c r="L37" i="9" s="1"/>
  <c r="K36" i="9"/>
  <c r="E37" i="11"/>
  <c r="E44" i="11" s="1"/>
  <c r="D21" i="12"/>
  <c r="D32" i="12" s="1"/>
  <c r="D36" i="12" s="1"/>
  <c r="E32" i="12"/>
  <c r="E36" i="12" s="1"/>
  <c r="E40" i="12" s="1"/>
  <c r="E42" i="12" s="1"/>
  <c r="G28" i="7"/>
  <c r="A28" i="7"/>
  <c r="E42" i="10"/>
  <c r="E28" i="7"/>
  <c r="E21" i="8"/>
  <c r="E23" i="8" s="1"/>
  <c r="C42" i="12"/>
  <c r="F21" i="12" l="1"/>
  <c r="C44" i="12"/>
  <c r="F32" i="12"/>
  <c r="E46" i="10"/>
  <c r="D40" i="12"/>
  <c r="F36" i="12"/>
  <c r="E25" i="8"/>
  <c r="E44" i="12"/>
  <c r="E48" i="9"/>
  <c r="E50" i="9" s="1"/>
  <c r="E52" i="9" s="1"/>
  <c r="D42" i="12" l="1"/>
  <c r="F40" i="12"/>
  <c r="E50" i="10"/>
  <c r="F42" i="12" l="1"/>
  <c r="D44" i="12" l="1"/>
  <c r="F44" i="12" s="1"/>
</calcChain>
</file>

<file path=xl/sharedStrings.xml><?xml version="1.0" encoding="utf-8"?>
<sst xmlns="http://schemas.openxmlformats.org/spreadsheetml/2006/main" count="350" uniqueCount="215">
  <si>
    <t>КАЛЬКУЛЯЦИЯ</t>
  </si>
  <si>
    <t>№ п/п</t>
  </si>
  <si>
    <t>Заработная плата</t>
  </si>
  <si>
    <t>1.1.</t>
  </si>
  <si>
    <t>Материалы</t>
  </si>
  <si>
    <t>Стоимость, руб. без НДС</t>
  </si>
  <si>
    <t>№</t>
  </si>
  <si>
    <t>Статьи затрат</t>
  </si>
  <si>
    <t>Ед. изм.</t>
  </si>
  <si>
    <t>Фонд оплаты труда</t>
  </si>
  <si>
    <t>Итого прямые затраты:</t>
  </si>
  <si>
    <t>С учетом накл.расходов</t>
  </si>
  <si>
    <t>Итого с плановыми накоплениями</t>
  </si>
  <si>
    <t>Кол-во</t>
  </si>
  <si>
    <t>Стоимость</t>
  </si>
  <si>
    <t>Наименование</t>
  </si>
  <si>
    <t>руб</t>
  </si>
  <si>
    <t>час</t>
  </si>
  <si>
    <t>км</t>
  </si>
  <si>
    <t>*** месторождение</t>
  </si>
  <si>
    <t>Транспортное средство 1</t>
  </si>
  <si>
    <t>Транспортное средство 2</t>
  </si>
  <si>
    <t>км/ч</t>
  </si>
  <si>
    <t>ИТОГО:</t>
  </si>
  <si>
    <t>Куст № ,  месторождение</t>
  </si>
  <si>
    <t>Среднетехническая скорость, км./ч.</t>
  </si>
  <si>
    <t>Расстояние до объекта ПРР</t>
  </si>
  <si>
    <t>Расстояние до объекта демонтажа (погрузки ДЭС)</t>
  </si>
  <si>
    <t>Расстояние перевозки</t>
  </si>
  <si>
    <t>Расстояние до объекта монтажа (разгрузки ДЭС)</t>
  </si>
  <si>
    <t>Наименование статьи затрат</t>
  </si>
  <si>
    <t>Демонтаж</t>
  </si>
  <si>
    <t>Монтаж</t>
  </si>
  <si>
    <t>Транспорт</t>
  </si>
  <si>
    <t>- работа техники</t>
  </si>
  <si>
    <t>- переброска гусеничной техники</t>
  </si>
  <si>
    <t>- перевозка</t>
  </si>
  <si>
    <t>- обслуживающий и вахтовый транспорт</t>
  </si>
  <si>
    <t>Переправа</t>
  </si>
  <si>
    <t>%</t>
  </si>
  <si>
    <t>монтаж/демонтаж основания под ДЭС</t>
  </si>
  <si>
    <t>центровка ВЛБ БУ</t>
  </si>
  <si>
    <t>Сумма, руб. без НДС</t>
  </si>
  <si>
    <t>РАСЧЁТ</t>
  </si>
  <si>
    <t>на выполнение вышкомонтажных работ</t>
  </si>
  <si>
    <t xml:space="preserve">Вид работ: </t>
  </si>
  <si>
    <t xml:space="preserve">Место проведения работ: </t>
  </si>
  <si>
    <t>Начало проведения работ:</t>
  </si>
  <si>
    <t>Окончание проведения работ:</t>
  </si>
  <si>
    <t xml:space="preserve">Заработная плата </t>
  </si>
  <si>
    <t>№                                       п/п</t>
  </si>
  <si>
    <t xml:space="preserve">Рабочие </t>
  </si>
  <si>
    <t>Норм.</t>
  </si>
  <si>
    <t>Общее</t>
  </si>
  <si>
    <t>Сумма,</t>
  </si>
  <si>
    <t>Профессия</t>
  </si>
  <si>
    <t>Разряд</t>
  </si>
  <si>
    <t>смены,</t>
  </si>
  <si>
    <t>время,</t>
  </si>
  <si>
    <t>1 часа</t>
  </si>
  <si>
    <t>чел</t>
  </si>
  <si>
    <t>чел.час</t>
  </si>
  <si>
    <t>работ, руб.</t>
  </si>
  <si>
    <t>ПРИМЕЧАНИЕ:</t>
  </si>
  <si>
    <t>1.2.</t>
  </si>
  <si>
    <t>1.3.</t>
  </si>
  <si>
    <t>Надбавка за вахтовый метод работы</t>
  </si>
  <si>
    <t>руб./сут.</t>
  </si>
  <si>
    <t>1.4.</t>
  </si>
  <si>
    <t xml:space="preserve">Транспорт </t>
  </si>
  <si>
    <t>Марка автотрансп.</t>
  </si>
  <si>
    <t>Рабочих</t>
  </si>
  <si>
    <t>Режим</t>
  </si>
  <si>
    <t>Всего</t>
  </si>
  <si>
    <t>Пробег,</t>
  </si>
  <si>
    <t>п/п</t>
  </si>
  <si>
    <t>средства</t>
  </si>
  <si>
    <t>ед.,шт</t>
  </si>
  <si>
    <t>смен</t>
  </si>
  <si>
    <t>работы,час</t>
  </si>
  <si>
    <t>маш.час.</t>
  </si>
  <si>
    <t>за час</t>
  </si>
  <si>
    <t>за км</t>
  </si>
  <si>
    <t>за раб.</t>
  </si>
  <si>
    <t>за проб.</t>
  </si>
  <si>
    <t>Наименование материалов</t>
  </si>
  <si>
    <t>Цена ед./изм.</t>
  </si>
  <si>
    <t xml:space="preserve">ИТОГО </t>
  </si>
  <si>
    <t>(1.1.+1.2.+1.3+1.4.+1.5.)</t>
  </si>
  <si>
    <t>Перенос ЛЭП, прочие виды доп.ВМР</t>
  </si>
  <si>
    <t>Профессия1</t>
  </si>
  <si>
    <t>Профессия2</t>
  </si>
  <si>
    <t>Профессия3</t>
  </si>
  <si>
    <t>Профессия***</t>
  </si>
  <si>
    <t>*</t>
  </si>
  <si>
    <t>Транспортное средство 3</t>
  </si>
  <si>
    <t>Транспортное средство 4</t>
  </si>
  <si>
    <t>С применением индекса</t>
  </si>
  <si>
    <t>ТМЦ 1</t>
  </si>
  <si>
    <t>ТМЦ 2</t>
  </si>
  <si>
    <t>ТМЦ 3</t>
  </si>
  <si>
    <t>ТМЦ 4</t>
  </si>
  <si>
    <t xml:space="preserve">К А Л Ь К У Л Я Ц И Я  </t>
  </si>
  <si>
    <t>Тип БУ</t>
  </si>
  <si>
    <t>Среднетехническая
скорость, км./ч.</t>
  </si>
  <si>
    <t>Расстояние до объекта демонтажа (погрузки БУ)</t>
  </si>
  <si>
    <t>Расстояние перевозки БУ</t>
  </si>
  <si>
    <t>Расстояние до объекта монтажа (разгрузки БУ)</t>
  </si>
  <si>
    <t>№п/п</t>
  </si>
  <si>
    <t>Наименование  затрат</t>
  </si>
  <si>
    <t>Ед.
изм.</t>
  </si>
  <si>
    <t>Продолжительность работ</t>
  </si>
  <si>
    <t>сут.</t>
  </si>
  <si>
    <t xml:space="preserve"> </t>
  </si>
  <si>
    <t>Работа техники</t>
  </si>
  <si>
    <t>Переброска гусеничной техники</t>
  </si>
  <si>
    <t>Обслуживающий и вахтовый транспорт</t>
  </si>
  <si>
    <t xml:space="preserve">Завоз оборудования и материалов </t>
  </si>
  <si>
    <t xml:space="preserve">Транспортировка бригадного хоз-ва </t>
  </si>
  <si>
    <t xml:space="preserve">Электроэнергия </t>
  </si>
  <si>
    <t>ИТОГО</t>
  </si>
  <si>
    <t>Разрешение на перевозку негабаритного груза</t>
  </si>
  <si>
    <t>Заработная  плата</t>
  </si>
  <si>
    <t>5.1</t>
  </si>
  <si>
    <t>5.2</t>
  </si>
  <si>
    <t>5.3</t>
  </si>
  <si>
    <t>5.4</t>
  </si>
  <si>
    <t>5.5</t>
  </si>
  <si>
    <t>Прочие расходы</t>
  </si>
  <si>
    <t>Всего:</t>
  </si>
  <si>
    <t>ИТОГО прямые затраты</t>
  </si>
  <si>
    <t>ИТОГО стоимость работ</t>
  </si>
  <si>
    <t>Амортизация</t>
  </si>
  <si>
    <t>Услуги:</t>
  </si>
  <si>
    <t>в том числе</t>
  </si>
  <si>
    <t>Транспортные услуги</t>
  </si>
  <si>
    <t>Аренда ОС</t>
  </si>
  <si>
    <t>Электроэнергия</t>
  </si>
  <si>
    <t>Запчасти</t>
  </si>
  <si>
    <t>ГСМ</t>
  </si>
  <si>
    <t>Прочие материалы</t>
  </si>
  <si>
    <t>Прочие услуги</t>
  </si>
  <si>
    <t>монтаж/демонтаж блока дополнительных емкостей (БДЕ)</t>
  </si>
  <si>
    <t>монтаж/демонтаж противовыбросового оборудования (ПВО)</t>
  </si>
  <si>
    <t>утепление буровой установки</t>
  </si>
  <si>
    <t>Итого прямые затраты</t>
  </si>
  <si>
    <t>Итого с накладными  расходами</t>
  </si>
  <si>
    <t>Монтаж ПВО</t>
  </si>
  <si>
    <t>Демонтаж ПВО</t>
  </si>
  <si>
    <t>после передв.</t>
  </si>
  <si>
    <t>перед пердв.</t>
  </si>
  <si>
    <t>передвижка,</t>
  </si>
  <si>
    <t>монт,дем.ПВО</t>
  </si>
  <si>
    <t xml:space="preserve">Заработная  плата  </t>
  </si>
  <si>
    <t>Крановая техника</t>
  </si>
  <si>
    <t xml:space="preserve">Переброска гусеничной техники </t>
  </si>
  <si>
    <t>Вахтовый транспорт</t>
  </si>
  <si>
    <t xml:space="preserve">Завоз материалов </t>
  </si>
  <si>
    <t xml:space="preserve">Амортизация </t>
  </si>
  <si>
    <t>Услуги ДЭС</t>
  </si>
  <si>
    <t>на  передвижку *** м, монтаж ПВО после передвижки и демонтаж ПВО перед передвижкой</t>
  </si>
  <si>
    <t>____________________</t>
  </si>
  <si>
    <t>Услуги переправы (понтонно-мостовая, водная) (в случае если имеется необходимость)</t>
  </si>
  <si>
    <t>Накладные  расходы</t>
  </si>
  <si>
    <t>Плановые накопления</t>
  </si>
  <si>
    <t>значение</t>
  </si>
  <si>
    <t>Значение</t>
  </si>
  <si>
    <t>чел.</t>
  </si>
  <si>
    <t>рейс</t>
  </si>
  <si>
    <t>Монтаж БУ</t>
  </si>
  <si>
    <t>Демонтаж БУ</t>
  </si>
  <si>
    <t>Сумма, руб.без НДС</t>
  </si>
  <si>
    <t>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</si>
  <si>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Примечание:</t>
  </si>
  <si>
    <t xml:space="preserve">(подпись руководителя, печать)  </t>
  </si>
  <si>
    <t>Передвижка __м</t>
  </si>
  <si>
    <t>Накладные расходы ___%</t>
  </si>
  <si>
    <t>Плановые накопления (Рентабельность) ___%</t>
  </si>
  <si>
    <t xml:space="preserve">Прочий </t>
  </si>
  <si>
    <t>Продолжительность</t>
  </si>
  <si>
    <t>сут</t>
  </si>
  <si>
    <t>на транспортировку и монтаж/демонтаж системы верхнего привода (СВП)</t>
  </si>
  <si>
    <t>Калькуляция заполняется отдельно на каждое оборудование (СВП, БДЕ, ПВО)</t>
  </si>
  <si>
    <t>___ месторождение</t>
  </si>
  <si>
    <t xml:space="preserve">Накладные расходы </t>
  </si>
  <si>
    <t>Направление</t>
  </si>
  <si>
    <t>ед.изм.</t>
  </si>
  <si>
    <t>Продолжительность, час</t>
  </si>
  <si>
    <t>руб.без НДС</t>
  </si>
  <si>
    <t xml:space="preserve">Плановые накопления </t>
  </si>
  <si>
    <t>стоимость, руб.без НДС</t>
  </si>
  <si>
    <t>Тариф,руб.без НДС</t>
  </si>
  <si>
    <t>Затраты, руб.без НДС</t>
  </si>
  <si>
    <t>Стоимость, руб.без НДС</t>
  </si>
  <si>
    <t>С накладными расходами (__%)</t>
  </si>
  <si>
    <t>С плановыми накоплениями (__%)</t>
  </si>
  <si>
    <t xml:space="preserve">Среднемесячная з/плата 1 рабочего ВМЦ составляет </t>
  </si>
  <si>
    <t>Месячная норма час на 1 рабочего на 2014 год.</t>
  </si>
  <si>
    <t>Продолжительность работ:</t>
  </si>
  <si>
    <t>Страховые взносы</t>
  </si>
  <si>
    <t>Страховые взносы ___%</t>
  </si>
  <si>
    <t>Страховые взносы (%)</t>
  </si>
  <si>
    <t>1.5.</t>
  </si>
  <si>
    <t xml:space="preserve">1.6. </t>
  </si>
  <si>
    <t>1.7.</t>
  </si>
  <si>
    <t>на транспортировку, монтаж/демонтаж БУ</t>
  </si>
  <si>
    <t>Транспортировка БУ</t>
  </si>
  <si>
    <t>Форма 11</t>
  </si>
  <si>
    <t xml:space="preserve"> Заказчику предоставляется детальная расшифровка статей затрат.</t>
  </si>
  <si>
    <t>Заказчику предоставляется детальная расшифровка статей затрат.</t>
  </si>
  <si>
    <t>Форма 8</t>
  </si>
  <si>
    <t>Форма 9</t>
  </si>
  <si>
    <t>Форма 10</t>
  </si>
  <si>
    <t>Форма  12</t>
  </si>
  <si>
    <t>Форма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</si>
</sst>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_-* #,##0.00[$€-1]_-;\-* #,##0.00[$€-1]_-;_-* &quot;-&quot;??[$€-1]_-"/>
    <numFmt numFmtId="165" formatCode="0.0%"/>
    <numFmt numFmtId="166" formatCode="#,##0_ ;\-#,##0\ "/>
    <numFmt numFmtId="167" formatCode="_-* #,##0_р_._-;\-* #,##0_р_._-;_-* &quot;-&quot;??_р_._-;_-@_-"/>
    <numFmt numFmtId="168" formatCode="#,##0.00_ ;\-#,##0.00\ "/>
    <numFmt numFmtId="169" formatCode="0.000"/>
    <numFmt numFmtId="171" formatCode="_-* #,##0.0_р_._-;\-* #,##0.0_р_._-;_-* &quot;-&quot;_р_._-;_-@_-"/>
    <numFmt numFmtId="172" formatCode="_-* #,##0.00_р_._-;\-* #,##0.00_р_._-;_-* \-??_р_._-;_-@_-"/>
  </numFmts>
  <fonts count="50" x14ac:knownFonts="1">
    <font>
      <sz val="10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 Cyr"/>
      <charset val="204"/>
    </font>
    <font>
      <sz val="11"/>
      <name val="Times New Roman Cyr"/>
      <family val="1"/>
      <charset val="204"/>
    </font>
    <font>
      <sz val="12"/>
      <name val="Arial"/>
      <family val="2"/>
      <charset val="204"/>
    </font>
    <font>
      <sz val="9"/>
      <name val="Times New Roman Cyr"/>
      <family val="1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u/>
      <sz val="14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u/>
      <sz val="12"/>
      <name val="Times New Roman CYR"/>
      <family val="1"/>
      <charset val="204"/>
    </font>
    <font>
      <b/>
      <sz val="12"/>
      <name val="Arial"/>
      <family val="2"/>
      <charset val="204"/>
    </font>
    <font>
      <b/>
      <sz val="12"/>
      <color indexed="9"/>
      <name val="Times New Roman Cyr"/>
      <family val="1"/>
      <charset val="204"/>
    </font>
    <font>
      <i/>
      <sz val="12"/>
      <name val="Arial"/>
      <family val="2"/>
      <charset val="204"/>
    </font>
    <font>
      <b/>
      <u/>
      <sz val="12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u/>
      <sz val="12"/>
      <name val="Arial"/>
      <family val="2"/>
      <charset val="204"/>
    </font>
    <font>
      <b/>
      <sz val="12"/>
      <color indexed="9"/>
      <name val="Arial"/>
      <family val="2"/>
      <charset val="204"/>
    </font>
    <font>
      <sz val="11"/>
      <color indexed="8"/>
      <name val="Calibri"/>
      <family val="2"/>
    </font>
    <font>
      <b/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family val="2"/>
      <charset val="204"/>
    </font>
    <font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2"/>
      <name val="Arial Cyr"/>
      <charset val="204"/>
    </font>
    <font>
      <b/>
      <sz val="12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41" fillId="0" borderId="0"/>
    <xf numFmtId="0" fontId="41" fillId="0" borderId="0"/>
    <xf numFmtId="0" fontId="41" fillId="0" borderId="0"/>
    <xf numFmtId="164" fontId="17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48" fillId="0" borderId="0"/>
    <xf numFmtId="0" fontId="5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4" fontId="5" fillId="0" borderId="0">
      <alignment vertical="center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2" fontId="5" fillId="0" borderId="0" applyFill="0" applyBorder="0" applyAlignment="0" applyProtection="0"/>
  </cellStyleXfs>
  <cellXfs count="450">
    <xf numFmtId="0" fontId="0" fillId="0" borderId="0" xfId="0"/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10"/>
    <xf numFmtId="0" fontId="16" fillId="0" borderId="0" xfId="10" applyFont="1" applyAlignment="1">
      <alignment horizontal="center"/>
    </xf>
    <xf numFmtId="0" fontId="16" fillId="0" borderId="0" xfId="10" applyFont="1" applyAlignment="1">
      <alignment horizontal="left"/>
    </xf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left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right" indent="1"/>
    </xf>
    <xf numFmtId="1" fontId="0" fillId="0" borderId="0" xfId="0" applyNumberFormat="1" applyFont="1"/>
    <xf numFmtId="0" fontId="25" fillId="0" borderId="0" xfId="0" applyFont="1" applyAlignment="1">
      <alignment horizontal="center" vertical="center"/>
    </xf>
    <xf numFmtId="0" fontId="21" fillId="0" borderId="7" xfId="0" applyFont="1" applyBorder="1" applyAlignment="1">
      <alignment horizontal="left" indent="1"/>
    </xf>
    <xf numFmtId="49" fontId="0" fillId="0" borderId="7" xfId="0" applyNumberFormat="1" applyFont="1" applyBorder="1" applyAlignment="1">
      <alignment horizontal="left" indent="3"/>
    </xf>
    <xf numFmtId="49" fontId="21" fillId="0" borderId="7" xfId="0" applyNumberFormat="1" applyFont="1" applyBorder="1" applyAlignment="1">
      <alignment horizontal="left" indent="1"/>
    </xf>
    <xf numFmtId="166" fontId="21" fillId="0" borderId="35" xfId="0" applyNumberFormat="1" applyFont="1" applyBorder="1" applyAlignment="1">
      <alignment horizontal="center"/>
    </xf>
    <xf numFmtId="3" fontId="21" fillId="0" borderId="35" xfId="0" applyNumberFormat="1" applyFont="1" applyBorder="1" applyAlignment="1">
      <alignment horizontal="center"/>
    </xf>
    <xf numFmtId="3" fontId="0" fillId="0" borderId="35" xfId="0" applyNumberFormat="1" applyFont="1" applyBorder="1" applyAlignment="1">
      <alignment horizontal="center"/>
    </xf>
    <xf numFmtId="0" fontId="17" fillId="0" borderId="0" xfId="7" applyFont="1"/>
    <xf numFmtId="0" fontId="8" fillId="0" borderId="0" xfId="7" applyFont="1"/>
    <xf numFmtId="0" fontId="9" fillId="0" borderId="0" xfId="7" applyFont="1"/>
    <xf numFmtId="0" fontId="9" fillId="0" borderId="0" xfId="7" applyFont="1" applyAlignment="1">
      <alignment horizontal="centerContinuous"/>
    </xf>
    <xf numFmtId="0" fontId="17" fillId="0" borderId="4" xfId="7" applyFont="1" applyBorder="1"/>
    <xf numFmtId="0" fontId="17" fillId="0" borderId="5" xfId="7" applyFont="1" applyBorder="1"/>
    <xf numFmtId="0" fontId="9" fillId="0" borderId="6" xfId="7" applyFont="1" applyBorder="1" applyAlignment="1">
      <alignment horizontal="center"/>
    </xf>
    <xf numFmtId="0" fontId="9" fillId="0" borderId="7" xfId="7" applyFont="1" applyBorder="1" applyAlignment="1">
      <alignment horizontal="center"/>
    </xf>
    <xf numFmtId="0" fontId="9" fillId="0" borderId="8" xfId="7" applyFont="1" applyBorder="1" applyAlignment="1">
      <alignment horizontal="center"/>
    </xf>
    <xf numFmtId="0" fontId="9" fillId="0" borderId="9" xfId="7" applyFont="1" applyBorder="1" applyAlignment="1">
      <alignment horizontal="center"/>
    </xf>
    <xf numFmtId="0" fontId="17" fillId="0" borderId="11" xfId="7" applyFont="1" applyBorder="1" applyAlignment="1">
      <alignment horizontal="center"/>
    </xf>
    <xf numFmtId="0" fontId="17" fillId="0" borderId="12" xfId="7" applyFont="1" applyBorder="1" applyAlignment="1">
      <alignment horizontal="center"/>
    </xf>
    <xf numFmtId="0" fontId="17" fillId="0" borderId="13" xfId="7" applyFont="1" applyBorder="1" applyAlignment="1">
      <alignment horizontal="center"/>
    </xf>
    <xf numFmtId="0" fontId="17" fillId="0" borderId="14" xfId="7" applyFont="1" applyBorder="1" applyAlignment="1">
      <alignment horizontal="center"/>
    </xf>
    <xf numFmtId="0" fontId="9" fillId="0" borderId="15" xfId="7" applyFont="1" applyBorder="1" applyAlignment="1">
      <alignment horizontal="center"/>
    </xf>
    <xf numFmtId="0" fontId="9" fillId="0" borderId="14" xfId="7" applyFont="1" applyBorder="1" applyAlignment="1">
      <alignment horizontal="center"/>
    </xf>
    <xf numFmtId="0" fontId="17" fillId="0" borderId="7" xfId="7" applyFont="1" applyBorder="1"/>
    <xf numFmtId="0" fontId="17" fillId="0" borderId="7" xfId="7" applyFont="1" applyBorder="1" applyAlignment="1">
      <alignment horizontal="center"/>
    </xf>
    <xf numFmtId="3" fontId="17" fillId="0" borderId="15" xfId="7" applyNumberFormat="1" applyFont="1" applyBorder="1" applyAlignment="1">
      <alignment horizontal="center"/>
    </xf>
    <xf numFmtId="0" fontId="17" fillId="0" borderId="7" xfId="7" applyFont="1" applyFill="1" applyBorder="1" applyAlignment="1">
      <alignment horizontal="left"/>
    </xf>
    <xf numFmtId="0" fontId="17" fillId="0" borderId="7" xfId="7" applyFont="1" applyFill="1" applyBorder="1" applyAlignment="1">
      <alignment horizontal="center"/>
    </xf>
    <xf numFmtId="3" fontId="17" fillId="0" borderId="15" xfId="7" applyNumberFormat="1" applyFont="1" applyFill="1" applyBorder="1" applyAlignment="1">
      <alignment horizontal="center"/>
    </xf>
    <xf numFmtId="0" fontId="8" fillId="0" borderId="0" xfId="7" applyFont="1" applyFill="1"/>
    <xf numFmtId="49" fontId="2" fillId="0" borderId="14" xfId="7" applyNumberFormat="1" applyFont="1" applyBorder="1" applyAlignment="1">
      <alignment horizontal="center"/>
    </xf>
    <xf numFmtId="0" fontId="17" fillId="0" borderId="7" xfId="7" applyFont="1" applyBorder="1" applyAlignment="1">
      <alignment horizontal="left"/>
    </xf>
    <xf numFmtId="0" fontId="9" fillId="0" borderId="14" xfId="7" applyFont="1" applyFill="1" applyBorder="1" applyAlignment="1">
      <alignment horizontal="center"/>
    </xf>
    <xf numFmtId="0" fontId="9" fillId="0" borderId="7" xfId="7" applyFont="1" applyFill="1" applyBorder="1"/>
    <xf numFmtId="0" fontId="17" fillId="0" borderId="7" xfId="7" applyFont="1" applyFill="1" applyBorder="1"/>
    <xf numFmtId="3" fontId="9" fillId="0" borderId="15" xfId="7" applyNumberFormat="1" applyFont="1" applyFill="1" applyBorder="1" applyAlignment="1">
      <alignment horizontal="center"/>
    </xf>
    <xf numFmtId="3" fontId="8" fillId="0" borderId="0" xfId="7" applyNumberFormat="1" applyFont="1"/>
    <xf numFmtId="0" fontId="9" fillId="0" borderId="0" xfId="7" applyFont="1" applyBorder="1" applyAlignment="1">
      <alignment horizontal="center"/>
    </xf>
    <xf numFmtId="0" fontId="17" fillId="0" borderId="0" xfId="7" applyFont="1" applyBorder="1"/>
    <xf numFmtId="0" fontId="17" fillId="0" borderId="0" xfId="7" applyFont="1" applyBorder="1" applyAlignment="1">
      <alignment horizontal="center"/>
    </xf>
    <xf numFmtId="0" fontId="9" fillId="0" borderId="14" xfId="7" applyNumberFormat="1" applyFont="1" applyFill="1" applyBorder="1" applyAlignment="1">
      <alignment horizontal="center"/>
    </xf>
    <xf numFmtId="0" fontId="5" fillId="0" borderId="0" xfId="6" applyFont="1" applyAlignment="1">
      <alignment vertical="center"/>
    </xf>
    <xf numFmtId="0" fontId="2" fillId="0" borderId="0" xfId="6" applyFont="1" applyAlignment="1">
      <alignment vertical="center" wrapText="1"/>
    </xf>
    <xf numFmtId="0" fontId="7" fillId="0" borderId="0" xfId="6" applyAlignment="1">
      <alignment vertical="center"/>
    </xf>
    <xf numFmtId="0" fontId="2" fillId="0" borderId="0" xfId="6" applyFont="1" applyFill="1" applyAlignment="1">
      <alignment vertical="center" wrapText="1"/>
    </xf>
    <xf numFmtId="0" fontId="9" fillId="0" borderId="0" xfId="6" applyFont="1" applyAlignment="1">
      <alignment vertical="center"/>
    </xf>
    <xf numFmtId="0" fontId="26" fillId="0" borderId="0" xfId="11" applyFont="1" applyAlignment="1">
      <alignment horizontal="left" vertical="center"/>
    </xf>
    <xf numFmtId="0" fontId="26" fillId="0" borderId="0" xfId="11" applyFont="1"/>
    <xf numFmtId="0" fontId="26" fillId="0" borderId="0" xfId="11" applyFont="1" applyAlignment="1">
      <alignment horizontal="center"/>
    </xf>
    <xf numFmtId="0" fontId="2" fillId="0" borderId="22" xfId="11" applyFont="1" applyBorder="1" applyAlignment="1">
      <alignment horizontal="center"/>
    </xf>
    <xf numFmtId="0" fontId="2" fillId="0" borderId="0" xfId="11" applyFont="1"/>
    <xf numFmtId="0" fontId="2" fillId="0" borderId="7" xfId="11" applyFont="1" applyBorder="1" applyAlignment="1">
      <alignment horizontal="center"/>
    </xf>
    <xf numFmtId="0" fontId="2" fillId="0" borderId="27" xfId="11" applyFont="1" applyBorder="1" applyAlignment="1">
      <alignment horizontal="center"/>
    </xf>
    <xf numFmtId="0" fontId="8" fillId="0" borderId="26" xfId="11" applyFont="1" applyBorder="1" applyAlignment="1">
      <alignment horizontal="center" vertical="center"/>
    </xf>
    <xf numFmtId="0" fontId="17" fillId="0" borderId="7" xfId="11" applyFont="1" applyBorder="1" applyAlignment="1">
      <alignment horizontal="left"/>
    </xf>
    <xf numFmtId="0" fontId="17" fillId="0" borderId="25" xfId="11" applyFont="1" applyBorder="1" applyAlignment="1">
      <alignment horizontal="center"/>
    </xf>
    <xf numFmtId="0" fontId="17" fillId="0" borderId="7" xfId="11" applyFont="1" applyBorder="1" applyAlignment="1">
      <alignment horizontal="center"/>
    </xf>
    <xf numFmtId="0" fontId="17" fillId="0" borderId="0" xfId="11" applyNumberFormat="1" applyFont="1" applyBorder="1" applyAlignment="1">
      <alignment horizontal="center"/>
    </xf>
    <xf numFmtId="1" fontId="17" fillId="0" borderId="7" xfId="11" applyNumberFormat="1" applyFont="1" applyBorder="1" applyAlignment="1">
      <alignment horizontal="center"/>
    </xf>
    <xf numFmtId="0" fontId="17" fillId="0" borderId="26" xfId="11" applyFont="1" applyBorder="1" applyAlignment="1">
      <alignment horizontal="center"/>
    </xf>
    <xf numFmtId="3" fontId="27" fillId="2" borderId="30" xfId="11" applyNumberFormat="1" applyFont="1" applyFill="1" applyBorder="1" applyAlignment="1">
      <alignment horizontal="center"/>
    </xf>
    <xf numFmtId="2" fontId="27" fillId="2" borderId="36" xfId="11" applyNumberFormat="1" applyFont="1" applyFill="1" applyBorder="1" applyAlignment="1">
      <alignment horizontal="center"/>
    </xf>
    <xf numFmtId="4" fontId="27" fillId="2" borderId="20" xfId="11" applyNumberFormat="1" applyFont="1" applyFill="1" applyBorder="1" applyAlignment="1">
      <alignment horizontal="center"/>
    </xf>
    <xf numFmtId="4" fontId="27" fillId="2" borderId="30" xfId="11" applyNumberFormat="1" applyFont="1" applyFill="1" applyBorder="1"/>
    <xf numFmtId="0" fontId="28" fillId="0" borderId="0" xfId="11" applyFont="1"/>
    <xf numFmtId="4" fontId="28" fillId="0" borderId="0" xfId="11" applyNumberFormat="1" applyFont="1"/>
    <xf numFmtId="0" fontId="15" fillId="0" borderId="0" xfId="11" applyFont="1" applyFill="1"/>
    <xf numFmtId="0" fontId="29" fillId="0" borderId="0" xfId="6" applyFont="1" applyFill="1" applyBorder="1"/>
    <xf numFmtId="0" fontId="15" fillId="0" borderId="0" xfId="6" applyFont="1" applyFill="1" applyBorder="1" applyAlignment="1">
      <alignment horizontal="center"/>
    </xf>
    <xf numFmtId="2" fontId="15" fillId="0" borderId="0" xfId="6" applyNumberFormat="1" applyFont="1" applyFill="1" applyBorder="1" applyAlignment="1">
      <alignment horizontal="center"/>
    </xf>
    <xf numFmtId="3" fontId="15" fillId="0" borderId="0" xfId="6" applyNumberFormat="1" applyFont="1" applyFill="1" applyBorder="1"/>
    <xf numFmtId="0" fontId="15" fillId="0" borderId="0" xfId="6" applyFont="1" applyFill="1"/>
    <xf numFmtId="0" fontId="15" fillId="0" borderId="0" xfId="11" applyFont="1" applyFill="1" applyAlignment="1">
      <alignment horizontal="center" vertical="center" wrapText="1"/>
    </xf>
    <xf numFmtId="3" fontId="15" fillId="0" borderId="0" xfId="6" applyNumberFormat="1" applyFont="1" applyBorder="1" applyAlignment="1">
      <alignment horizontal="center"/>
    </xf>
    <xf numFmtId="3" fontId="15" fillId="0" borderId="0" xfId="6" applyNumberFormat="1" applyFont="1" applyBorder="1"/>
    <xf numFmtId="0" fontId="15" fillId="0" borderId="0" xfId="6" applyFont="1" applyFill="1" applyBorder="1"/>
    <xf numFmtId="0" fontId="15" fillId="0" borderId="0" xfId="6" applyFont="1" applyBorder="1" applyAlignment="1">
      <alignment horizontal="center"/>
    </xf>
    <xf numFmtId="0" fontId="15" fillId="0" borderId="0" xfId="6" applyFont="1" applyBorder="1"/>
    <xf numFmtId="16" fontId="30" fillId="0" borderId="0" xfId="11" applyNumberFormat="1" applyFont="1" applyAlignment="1">
      <alignment horizontal="center" vertical="center"/>
    </xf>
    <xf numFmtId="0" fontId="30" fillId="0" borderId="0" xfId="11" applyFont="1" applyAlignment="1">
      <alignment horizontal="left" vertical="center"/>
    </xf>
    <xf numFmtId="4" fontId="30" fillId="0" borderId="0" xfId="6" applyNumberFormat="1" applyFont="1" applyBorder="1" applyAlignment="1">
      <alignment horizontal="center"/>
    </xf>
    <xf numFmtId="0" fontId="31" fillId="0" borderId="0" xfId="6" applyFont="1" applyBorder="1"/>
    <xf numFmtId="4" fontId="31" fillId="0" borderId="0" xfId="6" applyNumberFormat="1" applyFont="1" applyBorder="1" applyAlignment="1">
      <alignment horizontal="center"/>
    </xf>
    <xf numFmtId="3" fontId="30" fillId="0" borderId="0" xfId="6" applyNumberFormat="1" applyFont="1" applyBorder="1" applyAlignment="1">
      <alignment horizontal="center"/>
    </xf>
    <xf numFmtId="0" fontId="15" fillId="0" borderId="0" xfId="6" applyFont="1" applyBorder="1" applyAlignment="1">
      <alignment horizontal="left"/>
    </xf>
    <xf numFmtId="3" fontId="27" fillId="0" borderId="0" xfId="6" applyNumberFormat="1" applyFont="1" applyBorder="1" applyAlignment="1">
      <alignment horizontal="center"/>
    </xf>
    <xf numFmtId="16" fontId="26" fillId="0" borderId="0" xfId="11" applyNumberFormat="1" applyFont="1" applyAlignment="1">
      <alignment horizontal="center" vertical="center"/>
    </xf>
    <xf numFmtId="0" fontId="8" fillId="0" borderId="0" xfId="11" applyFont="1" applyAlignment="1">
      <alignment horizontal="center" vertical="center"/>
    </xf>
    <xf numFmtId="3" fontId="2" fillId="0" borderId="0" xfId="11" applyNumberFormat="1" applyFont="1" applyAlignment="1">
      <alignment horizontal="center" vertical="center"/>
    </xf>
    <xf numFmtId="0" fontId="2" fillId="0" borderId="37" xfId="11" applyFont="1" applyBorder="1" applyAlignment="1">
      <alignment horizontal="center"/>
    </xf>
    <xf numFmtId="0" fontId="2" fillId="0" borderId="31" xfId="11" applyFont="1" applyBorder="1" applyAlignment="1">
      <alignment horizontal="center"/>
    </xf>
    <xf numFmtId="0" fontId="2" fillId="0" borderId="37" xfId="11" applyFont="1" applyFill="1" applyBorder="1" applyAlignment="1">
      <alignment horizontal="center"/>
    </xf>
    <xf numFmtId="0" fontId="2" fillId="0" borderId="22" xfId="11" applyFont="1" applyFill="1" applyBorder="1" applyAlignment="1">
      <alignment horizontal="center"/>
    </xf>
    <xf numFmtId="0" fontId="2" fillId="0" borderId="23" xfId="11" applyFont="1" applyBorder="1" applyAlignment="1">
      <alignment horizontal="center"/>
    </xf>
    <xf numFmtId="0" fontId="2" fillId="0" borderId="27" xfId="11" applyFont="1" applyFill="1" applyBorder="1" applyAlignment="1">
      <alignment horizontal="center"/>
    </xf>
    <xf numFmtId="0" fontId="27" fillId="0" borderId="20" xfId="11" applyFont="1" applyFill="1" applyBorder="1" applyAlignment="1">
      <alignment horizontal="center"/>
    </xf>
    <xf numFmtId="0" fontId="27" fillId="0" borderId="30" xfId="11" applyFont="1" applyFill="1" applyBorder="1" applyAlignment="1">
      <alignment horizontal="center"/>
    </xf>
    <xf numFmtId="0" fontId="27" fillId="0" borderId="21" xfId="11" applyFont="1" applyFill="1" applyBorder="1" applyAlignment="1">
      <alignment horizontal="center"/>
    </xf>
    <xf numFmtId="0" fontId="8" fillId="0" borderId="26" xfId="11" applyFont="1" applyFill="1" applyBorder="1" applyAlignment="1">
      <alignment horizontal="center" vertical="center"/>
    </xf>
    <xf numFmtId="0" fontId="8" fillId="0" borderId="7" xfId="11" applyNumberFormat="1" applyFont="1" applyFill="1" applyBorder="1" applyAlignment="1">
      <alignment horizontal="left" vertical="center"/>
    </xf>
    <xf numFmtId="3" fontId="8" fillId="0" borderId="7" xfId="11" applyNumberFormat="1" applyFont="1" applyFill="1" applyBorder="1" applyAlignment="1">
      <alignment horizontal="center" vertical="center"/>
    </xf>
    <xf numFmtId="0" fontId="8" fillId="0" borderId="7" xfId="11" applyFont="1" applyFill="1" applyBorder="1" applyAlignment="1">
      <alignment horizontal="center" vertical="center"/>
    </xf>
    <xf numFmtId="167" fontId="8" fillId="0" borderId="7" xfId="18" applyNumberFormat="1" applyFont="1" applyFill="1" applyBorder="1" applyAlignment="1">
      <alignment horizontal="center" vertical="center"/>
    </xf>
    <xf numFmtId="0" fontId="8" fillId="0" borderId="7" xfId="11" applyFont="1" applyFill="1" applyBorder="1"/>
    <xf numFmtId="168" fontId="8" fillId="0" borderId="7" xfId="18" applyNumberFormat="1" applyFont="1" applyFill="1" applyBorder="1" applyAlignment="1">
      <alignment horizontal="center" vertical="center"/>
    </xf>
    <xf numFmtId="4" fontId="8" fillId="0" borderId="26" xfId="11" applyNumberFormat="1" applyFont="1" applyFill="1" applyBorder="1"/>
    <xf numFmtId="4" fontId="8" fillId="0" borderId="26" xfId="11" applyNumberFormat="1" applyFont="1" applyFill="1" applyBorder="1" applyAlignment="1">
      <alignment horizontal="right"/>
    </xf>
    <xf numFmtId="4" fontId="8" fillId="0" borderId="7" xfId="11" applyNumberFormat="1" applyFont="1" applyFill="1" applyBorder="1"/>
    <xf numFmtId="0" fontId="8" fillId="0" borderId="0" xfId="11" applyFont="1" applyFill="1"/>
    <xf numFmtId="3" fontId="27" fillId="2" borderId="20" xfId="11" applyNumberFormat="1" applyFont="1" applyFill="1" applyBorder="1" applyAlignment="1">
      <alignment horizontal="center"/>
    </xf>
    <xf numFmtId="3" fontId="32" fillId="2" borderId="30" xfId="11" applyNumberFormat="1" applyFont="1" applyFill="1" applyBorder="1" applyAlignment="1">
      <alignment horizontal="center"/>
    </xf>
    <xf numFmtId="3" fontId="32" fillId="2" borderId="21" xfId="11" applyNumberFormat="1" applyFont="1" applyFill="1" applyBorder="1" applyAlignment="1">
      <alignment horizontal="center"/>
    </xf>
    <xf numFmtId="0" fontId="27" fillId="2" borderId="30" xfId="11" applyFont="1" applyFill="1" applyBorder="1"/>
    <xf numFmtId="0" fontId="27" fillId="2" borderId="20" xfId="11" applyFont="1" applyFill="1" applyBorder="1"/>
    <xf numFmtId="4" fontId="27" fillId="2" borderId="30" xfId="11" applyNumberFormat="1" applyFont="1" applyFill="1" applyBorder="1" applyAlignment="1">
      <alignment horizontal="center"/>
    </xf>
    <xf numFmtId="0" fontId="27" fillId="0" borderId="0" xfId="11" applyFont="1" applyFill="1"/>
    <xf numFmtId="3" fontId="32" fillId="2" borderId="20" xfId="11" applyNumberFormat="1" applyFont="1" applyFill="1" applyBorder="1" applyAlignment="1">
      <alignment horizontal="left"/>
    </xf>
    <xf numFmtId="3" fontId="32" fillId="2" borderId="20" xfId="11" applyNumberFormat="1" applyFont="1" applyFill="1" applyBorder="1" applyAlignment="1">
      <alignment horizontal="center"/>
    </xf>
    <xf numFmtId="3" fontId="27" fillId="2" borderId="20" xfId="11" applyNumberFormat="1" applyFont="1" applyFill="1" applyBorder="1"/>
    <xf numFmtId="3" fontId="27" fillId="2" borderId="30" xfId="11" applyNumberFormat="1" applyFont="1" applyFill="1" applyBorder="1"/>
    <xf numFmtId="4" fontId="27" fillId="2" borderId="21" xfId="11" applyNumberFormat="1" applyFont="1" applyFill="1" applyBorder="1" applyAlignment="1">
      <alignment horizontal="center"/>
    </xf>
    <xf numFmtId="0" fontId="15" fillId="0" borderId="0" xfId="11" applyFont="1" applyBorder="1" applyAlignment="1">
      <alignment horizontal="center"/>
    </xf>
    <xf numFmtId="49" fontId="32" fillId="0" borderId="0" xfId="11" applyNumberFormat="1" applyFont="1" applyFill="1" applyBorder="1" applyAlignment="1">
      <alignment horizontal="left"/>
    </xf>
    <xf numFmtId="49" fontId="15" fillId="0" borderId="0" xfId="11" applyNumberFormat="1" applyFont="1" applyFill="1" applyBorder="1" applyAlignment="1">
      <alignment horizontal="left"/>
    </xf>
    <xf numFmtId="49" fontId="15" fillId="0" borderId="0" xfId="11" applyNumberFormat="1" applyFont="1" applyBorder="1" applyAlignment="1">
      <alignment horizontal="right"/>
    </xf>
    <xf numFmtId="49" fontId="15" fillId="0" borderId="0" xfId="11" applyNumberFormat="1" applyFont="1" applyBorder="1" applyAlignment="1">
      <alignment horizontal="left"/>
    </xf>
    <xf numFmtId="3" fontId="15" fillId="0" borderId="0" xfId="11" applyNumberFormat="1" applyFont="1" applyBorder="1" applyAlignment="1">
      <alignment horizontal="left"/>
    </xf>
    <xf numFmtId="0" fontId="15" fillId="0" borderId="0" xfId="11" applyFont="1" applyBorder="1" applyAlignment="1">
      <alignment horizontal="left"/>
    </xf>
    <xf numFmtId="3" fontId="32" fillId="0" borderId="0" xfId="11" applyNumberFormat="1" applyFont="1" applyBorder="1" applyAlignment="1">
      <alignment horizontal="center"/>
    </xf>
    <xf numFmtId="0" fontId="15" fillId="0" borderId="0" xfId="11" applyFont="1"/>
    <xf numFmtId="0" fontId="20" fillId="0" borderId="0" xfId="11" applyFont="1"/>
    <xf numFmtId="0" fontId="20" fillId="0" borderId="0" xfId="11" applyFont="1" applyAlignment="1">
      <alignment horizontal="center"/>
    </xf>
    <xf numFmtId="0" fontId="20" fillId="0" borderId="0" xfId="11" applyFont="1" applyAlignment="1">
      <alignment horizontal="center" vertical="center" wrapText="1"/>
    </xf>
    <xf numFmtId="0" fontId="19" fillId="0" borderId="30" xfId="11" applyFont="1" applyBorder="1" applyAlignment="1">
      <alignment horizontal="center" vertical="center" wrapText="1"/>
    </xf>
    <xf numFmtId="0" fontId="19" fillId="0" borderId="0" xfId="11" applyFont="1"/>
    <xf numFmtId="0" fontId="33" fillId="0" borderId="0" xfId="11" applyFont="1"/>
    <xf numFmtId="0" fontId="20" fillId="0" borderId="7" xfId="11" applyFont="1" applyBorder="1" applyAlignment="1">
      <alignment horizontal="center"/>
    </xf>
    <xf numFmtId="0" fontId="20" fillId="0" borderId="0" xfId="11" applyFont="1" applyFill="1" applyBorder="1"/>
    <xf numFmtId="0" fontId="20" fillId="0" borderId="7" xfId="11" applyFont="1" applyFill="1" applyBorder="1" applyAlignment="1">
      <alignment horizontal="center" vertical="center"/>
    </xf>
    <xf numFmtId="2" fontId="20" fillId="0" borderId="0" xfId="11" applyNumberFormat="1" applyFont="1" applyFill="1" applyBorder="1" applyAlignment="1">
      <alignment horizontal="center"/>
    </xf>
    <xf numFmtId="4" fontId="20" fillId="0" borderId="7" xfId="11" applyNumberFormat="1" applyFont="1" applyFill="1" applyBorder="1" applyAlignment="1">
      <alignment horizontal="center" vertical="center"/>
    </xf>
    <xf numFmtId="4" fontId="20" fillId="0" borderId="7" xfId="11" applyNumberFormat="1" applyFont="1" applyFill="1" applyBorder="1"/>
    <xf numFmtId="0" fontId="20" fillId="0" borderId="0" xfId="11" applyFont="1" applyFill="1"/>
    <xf numFmtId="169" fontId="20" fillId="0" borderId="0" xfId="11" applyNumberFormat="1" applyFont="1" applyFill="1" applyBorder="1" applyAlignment="1">
      <alignment horizontal="center"/>
    </xf>
    <xf numFmtId="4" fontId="32" fillId="2" borderId="30" xfId="11" applyNumberFormat="1" applyFont="1" applyFill="1" applyBorder="1" applyAlignment="1">
      <alignment horizontal="center"/>
    </xf>
    <xf numFmtId="0" fontId="27" fillId="0" borderId="0" xfId="11" applyFont="1" applyFill="1" applyBorder="1"/>
    <xf numFmtId="3" fontId="27" fillId="0" borderId="0" xfId="11" applyNumberFormat="1" applyFont="1" applyFill="1" applyBorder="1" applyAlignment="1">
      <alignment horizontal="left"/>
    </xf>
    <xf numFmtId="3" fontId="32" fillId="0" borderId="0" xfId="11" applyNumberFormat="1" applyFont="1" applyFill="1" applyBorder="1" applyAlignment="1">
      <alignment horizontal="center"/>
    </xf>
    <xf numFmtId="4" fontId="32" fillId="0" borderId="0" xfId="11" applyNumberFormat="1" applyFont="1" applyFill="1" applyBorder="1" applyAlignment="1">
      <alignment horizontal="center"/>
    </xf>
    <xf numFmtId="0" fontId="34" fillId="0" borderId="0" xfId="11" applyFont="1" applyBorder="1" applyAlignment="1">
      <alignment horizontal="center"/>
    </xf>
    <xf numFmtId="49" fontId="34" fillId="0" borderId="0" xfId="11" applyNumberFormat="1" applyFont="1" applyFill="1" applyBorder="1" applyAlignment="1">
      <alignment horizontal="left"/>
    </xf>
    <xf numFmtId="4" fontId="32" fillId="0" borderId="0" xfId="11" applyNumberFormat="1" applyFont="1" applyBorder="1" applyAlignment="1">
      <alignment horizontal="center"/>
    </xf>
    <xf numFmtId="3" fontId="32" fillId="0" borderId="0" xfId="11" applyNumberFormat="1" applyFont="1" applyBorder="1" applyAlignment="1">
      <alignment horizontal="left"/>
    </xf>
    <xf numFmtId="2" fontId="35" fillId="0" borderId="0" xfId="11" applyNumberFormat="1" applyFont="1" applyBorder="1"/>
    <xf numFmtId="4" fontId="31" fillId="0" borderId="0" xfId="11" applyNumberFormat="1" applyFont="1" applyBorder="1" applyAlignment="1">
      <alignment horizontal="center"/>
    </xf>
    <xf numFmtId="0" fontId="27" fillId="0" borderId="0" xfId="11" applyFont="1" applyBorder="1" applyAlignment="1">
      <alignment horizontal="center"/>
    </xf>
    <xf numFmtId="3" fontId="27" fillId="0" borderId="0" xfId="11" applyNumberFormat="1" applyFont="1" applyBorder="1" applyAlignment="1">
      <alignment horizontal="center"/>
    </xf>
    <xf numFmtId="3" fontId="35" fillId="0" borderId="0" xfId="11" applyNumberFormat="1" applyFont="1" applyBorder="1" applyAlignment="1">
      <alignment horizontal="center"/>
    </xf>
    <xf numFmtId="0" fontId="34" fillId="0" borderId="0" xfId="6" applyFont="1"/>
    <xf numFmtId="0" fontId="15" fillId="0" borderId="0" xfId="6" applyFont="1"/>
    <xf numFmtId="0" fontId="15" fillId="0" borderId="0" xfId="6" applyFont="1" applyAlignment="1">
      <alignment horizontal="center"/>
    </xf>
    <xf numFmtId="4" fontId="34" fillId="0" borderId="0" xfId="6" applyNumberFormat="1" applyFont="1" applyAlignment="1">
      <alignment horizontal="center"/>
    </xf>
    <xf numFmtId="0" fontId="34" fillId="0" borderId="0" xfId="6" applyFont="1" applyAlignment="1">
      <alignment horizontal="left"/>
    </xf>
    <xf numFmtId="3" fontId="34" fillId="0" borderId="0" xfId="6" applyNumberFormat="1" applyFont="1" applyAlignment="1">
      <alignment horizontal="center"/>
    </xf>
    <xf numFmtId="4" fontId="31" fillId="0" borderId="0" xfId="11" applyNumberFormat="1" applyFont="1"/>
    <xf numFmtId="0" fontId="5" fillId="0" borderId="0" xfId="11" applyFont="1"/>
    <xf numFmtId="0" fontId="2" fillId="0" borderId="0" xfId="6" applyFont="1" applyAlignment="1">
      <alignment vertical="center"/>
    </xf>
    <xf numFmtId="41" fontId="2" fillId="0" borderId="0" xfId="6" applyNumberFormat="1" applyFont="1" applyAlignment="1">
      <alignment vertical="center"/>
    </xf>
    <xf numFmtId="41" fontId="5" fillId="0" borderId="0" xfId="6" applyNumberFormat="1" applyFont="1" applyAlignment="1">
      <alignment horizontal="center" vertical="center" wrapText="1"/>
    </xf>
    <xf numFmtId="41" fontId="5" fillId="0" borderId="0" xfId="6" applyNumberFormat="1" applyFont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41" fontId="2" fillId="0" borderId="0" xfId="6" applyNumberFormat="1" applyFont="1" applyAlignment="1">
      <alignment horizontal="center" vertical="center"/>
    </xf>
    <xf numFmtId="41" fontId="3" fillId="0" borderId="0" xfId="6" applyNumberFormat="1" applyFont="1" applyAlignment="1">
      <alignment vertical="center"/>
    </xf>
    <xf numFmtId="171" fontId="3" fillId="0" borderId="0" xfId="6" applyNumberFormat="1" applyFont="1" applyAlignment="1">
      <alignment vertical="center"/>
    </xf>
    <xf numFmtId="41" fontId="2" fillId="0" borderId="0" xfId="6" applyNumberFormat="1" applyFont="1" applyFill="1" applyAlignment="1">
      <alignment horizontal="right" vertical="center"/>
    </xf>
    <xf numFmtId="41" fontId="2" fillId="0" borderId="6" xfId="6" applyNumberFormat="1" applyFont="1" applyBorder="1" applyAlignment="1">
      <alignment horizontal="center" vertical="center"/>
    </xf>
    <xf numFmtId="41" fontId="2" fillId="0" borderId="3" xfId="6" applyNumberFormat="1" applyFont="1" applyBorder="1" applyAlignment="1">
      <alignment horizontal="left" vertical="center"/>
    </xf>
    <xf numFmtId="41" fontId="2" fillId="0" borderId="6" xfId="6" applyNumberFormat="1" applyFont="1" applyBorder="1" applyAlignment="1">
      <alignment vertical="center"/>
    </xf>
    <xf numFmtId="41" fontId="2" fillId="0" borderId="3" xfId="6" applyNumberFormat="1" applyFont="1" applyBorder="1" applyAlignment="1">
      <alignment vertical="center"/>
    </xf>
    <xf numFmtId="41" fontId="9" fillId="0" borderId="3" xfId="6" applyNumberFormat="1" applyFont="1" applyBorder="1" applyAlignment="1">
      <alignment vertical="center"/>
    </xf>
    <xf numFmtId="41" fontId="17" fillId="0" borderId="0" xfId="6" applyNumberFormat="1" applyFont="1" applyAlignment="1">
      <alignment vertical="center"/>
    </xf>
    <xf numFmtId="41" fontId="2" fillId="0" borderId="3" xfId="6" applyNumberFormat="1" applyFont="1" applyFill="1" applyBorder="1" applyAlignment="1">
      <alignment vertical="center"/>
    </xf>
    <xf numFmtId="41" fontId="2" fillId="0" borderId="0" xfId="6" applyNumberFormat="1" applyFont="1" applyFill="1" applyAlignment="1">
      <alignment vertical="center"/>
    </xf>
    <xf numFmtId="41" fontId="2" fillId="0" borderId="3" xfId="6" applyNumberFormat="1" applyFont="1" applyFill="1" applyBorder="1" applyAlignment="1">
      <alignment vertical="center" wrapText="1"/>
    </xf>
    <xf numFmtId="41" fontId="2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Border="1" applyAlignment="1">
      <alignment vertical="center"/>
    </xf>
    <xf numFmtId="41" fontId="8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Alignment="1">
      <alignment vertical="center"/>
    </xf>
    <xf numFmtId="166" fontId="2" fillId="0" borderId="24" xfId="6" applyNumberFormat="1" applyFont="1" applyFill="1" applyBorder="1" applyAlignment="1">
      <alignment horizontal="center" vertical="center"/>
    </xf>
    <xf numFmtId="166" fontId="2" fillId="0" borderId="24" xfId="6" applyNumberFormat="1" applyFont="1" applyBorder="1" applyAlignment="1">
      <alignment vertical="center"/>
    </xf>
    <xf numFmtId="166" fontId="2" fillId="0" borderId="24" xfId="6" applyNumberFormat="1" applyFont="1" applyBorder="1" applyAlignment="1">
      <alignment horizontal="center" vertical="center"/>
    </xf>
    <xf numFmtId="166" fontId="9" fillId="0" borderId="24" xfId="6" applyNumberFormat="1" applyFont="1" applyBorder="1" applyAlignment="1">
      <alignment horizontal="center" vertical="center"/>
    </xf>
    <xf numFmtId="166" fontId="8" fillId="0" borderId="24" xfId="6" applyNumberFormat="1" applyFont="1" applyBorder="1" applyAlignment="1">
      <alignment horizontal="center" vertical="center"/>
    </xf>
    <xf numFmtId="41" fontId="2" fillId="0" borderId="0" xfId="6" applyNumberFormat="1" applyFont="1" applyAlignment="1">
      <alignment horizontal="center" vertical="center" wrapText="1"/>
    </xf>
    <xf numFmtId="41" fontId="2" fillId="0" borderId="0" xfId="6" applyNumberFormat="1" applyFont="1" applyAlignment="1">
      <alignment horizontal="left" vertical="center" wrapText="1"/>
    </xf>
    <xf numFmtId="49" fontId="2" fillId="0" borderId="6" xfId="6" applyNumberFormat="1" applyFont="1" applyBorder="1" applyAlignment="1">
      <alignment horizontal="center" vertical="center"/>
    </xf>
    <xf numFmtId="41" fontId="2" fillId="0" borderId="3" xfId="6" applyNumberFormat="1" applyFont="1" applyBorder="1" applyAlignment="1">
      <alignment vertical="center" wrapText="1"/>
    </xf>
    <xf numFmtId="0" fontId="2" fillId="0" borderId="14" xfId="6" applyFont="1" applyBorder="1" applyAlignment="1">
      <alignment horizontal="center" vertical="center"/>
    </xf>
    <xf numFmtId="0" fontId="2" fillId="0" borderId="6" xfId="6" applyFont="1" applyBorder="1" applyAlignment="1">
      <alignment horizontal="center" vertical="center"/>
    </xf>
    <xf numFmtId="0" fontId="38" fillId="0" borderId="0" xfId="8" applyFont="1"/>
    <xf numFmtId="0" fontId="38" fillId="0" borderId="0" xfId="8" applyFont="1" applyAlignment="1">
      <alignment horizontal="center" vertical="center"/>
    </xf>
    <xf numFmtId="0" fontId="38" fillId="0" borderId="14" xfId="8" applyFont="1" applyBorder="1" applyAlignment="1">
      <alignment horizontal="center"/>
    </xf>
    <xf numFmtId="0" fontId="38" fillId="0" borderId="7" xfId="8" applyFont="1" applyBorder="1"/>
    <xf numFmtId="0" fontId="38" fillId="0" borderId="15" xfId="8" applyFont="1" applyBorder="1"/>
    <xf numFmtId="0" fontId="38" fillId="0" borderId="7" xfId="8" applyFont="1" applyBorder="1" applyAlignment="1">
      <alignment horizontal="center"/>
    </xf>
    <xf numFmtId="167" fontId="38" fillId="0" borderId="0" xfId="8" applyNumberFormat="1" applyFont="1"/>
    <xf numFmtId="9" fontId="38" fillId="0" borderId="0" xfId="14" applyFont="1"/>
    <xf numFmtId="165" fontId="38" fillId="0" borderId="7" xfId="8" applyNumberFormat="1" applyFont="1" applyFill="1" applyBorder="1" applyAlignment="1">
      <alignment horizontal="center"/>
    </xf>
    <xf numFmtId="9" fontId="38" fillId="0" borderId="7" xfId="8" applyNumberFormat="1" applyFont="1" applyBorder="1" applyAlignment="1">
      <alignment horizontal="center"/>
    </xf>
    <xf numFmtId="0" fontId="40" fillId="2" borderId="14" xfId="8" applyFont="1" applyFill="1" applyBorder="1" applyAlignment="1">
      <alignment horizontal="center"/>
    </xf>
    <xf numFmtId="0" fontId="40" fillId="2" borderId="7" xfId="8" applyFont="1" applyFill="1" applyBorder="1"/>
    <xf numFmtId="9" fontId="40" fillId="2" borderId="7" xfId="8" applyNumberFormat="1" applyFont="1" applyFill="1" applyBorder="1" applyAlignment="1">
      <alignment horizontal="center"/>
    </xf>
    <xf numFmtId="0" fontId="38" fillId="0" borderId="16" xfId="8" applyFont="1" applyBorder="1" applyAlignment="1">
      <alignment horizontal="center"/>
    </xf>
    <xf numFmtId="0" fontId="38" fillId="0" borderId="9" xfId="8" applyFont="1" applyBorder="1"/>
    <xf numFmtId="43" fontId="38" fillId="0" borderId="10" xfId="8" applyNumberFormat="1" applyFont="1" applyBorder="1"/>
    <xf numFmtId="0" fontId="38" fillId="0" borderId="0" xfId="8" applyFont="1" applyAlignment="1">
      <alignment horizontal="center"/>
    </xf>
    <xf numFmtId="43" fontId="38" fillId="0" borderId="0" xfId="8" applyNumberFormat="1" applyFont="1"/>
    <xf numFmtId="0" fontId="40" fillId="0" borderId="14" xfId="8" applyFont="1" applyBorder="1" applyAlignment="1">
      <alignment horizontal="center"/>
    </xf>
    <xf numFmtId="0" fontId="40" fillId="0" borderId="7" xfId="8" applyFont="1" applyBorder="1"/>
    <xf numFmtId="0" fontId="40" fillId="0" borderId="7" xfId="8" applyFont="1" applyBorder="1" applyAlignment="1">
      <alignment horizontal="center"/>
    </xf>
    <xf numFmtId="166" fontId="2" fillId="0" borderId="15" xfId="18" applyNumberFormat="1" applyFont="1" applyFill="1" applyBorder="1" applyAlignment="1">
      <alignment horizontal="center" vertical="center"/>
    </xf>
    <xf numFmtId="0" fontId="2" fillId="2" borderId="16" xfId="6" applyFont="1" applyFill="1" applyBorder="1" applyAlignment="1">
      <alignment horizontal="center" vertical="center"/>
    </xf>
    <xf numFmtId="41" fontId="2" fillId="2" borderId="1" xfId="6" applyNumberFormat="1" applyFont="1" applyFill="1" applyBorder="1" applyAlignment="1">
      <alignment vertical="center"/>
    </xf>
    <xf numFmtId="0" fontId="42" fillId="0" borderId="7" xfId="8" applyFont="1" applyBorder="1"/>
    <xf numFmtId="0" fontId="38" fillId="0" borderId="7" xfId="8" applyFont="1" applyBorder="1" applyAlignment="1">
      <alignment horizontal="left" indent="1"/>
    </xf>
    <xf numFmtId="166" fontId="38" fillId="0" borderId="15" xfId="8" applyNumberFormat="1" applyFont="1" applyBorder="1" applyAlignment="1">
      <alignment horizontal="center"/>
    </xf>
    <xf numFmtId="166" fontId="40" fillId="0" borderId="15" xfId="8" applyNumberFormat="1" applyFont="1" applyBorder="1" applyAlignment="1">
      <alignment horizontal="center"/>
    </xf>
    <xf numFmtId="166" fontId="40" fillId="2" borderId="15" xfId="8" applyNumberFormat="1" applyFont="1" applyFill="1" applyBorder="1" applyAlignment="1">
      <alignment horizontal="center"/>
    </xf>
    <xf numFmtId="0" fontId="40" fillId="0" borderId="11" xfId="8" applyFont="1" applyBorder="1" applyAlignment="1">
      <alignment horizontal="center" vertical="center"/>
    </xf>
    <xf numFmtId="0" fontId="40" fillId="0" borderId="12" xfId="8" applyFont="1" applyBorder="1" applyAlignment="1">
      <alignment horizontal="center" vertical="center"/>
    </xf>
    <xf numFmtId="0" fontId="40" fillId="0" borderId="13" xfId="8" applyFont="1" applyBorder="1" applyAlignment="1">
      <alignment horizontal="center" vertical="center" wrapText="1"/>
    </xf>
    <xf numFmtId="49" fontId="43" fillId="0" borderId="7" xfId="0" applyNumberFormat="1" applyFont="1" applyBorder="1" applyAlignment="1">
      <alignment horizontal="left" indent="1"/>
    </xf>
    <xf numFmtId="3" fontId="43" fillId="0" borderId="35" xfId="0" applyNumberFormat="1" applyFont="1" applyBorder="1" applyAlignment="1">
      <alignment horizontal="center"/>
    </xf>
    <xf numFmtId="49" fontId="43" fillId="2" borderId="7" xfId="0" applyNumberFormat="1" applyFont="1" applyFill="1" applyBorder="1" applyAlignment="1">
      <alignment horizontal="left" indent="1"/>
    </xf>
    <xf numFmtId="3" fontId="43" fillId="2" borderId="35" xfId="0" applyNumberFormat="1" applyFont="1" applyFill="1" applyBorder="1" applyAlignment="1">
      <alignment horizontal="center"/>
    </xf>
    <xf numFmtId="0" fontId="9" fillId="2" borderId="16" xfId="7" applyFont="1" applyFill="1" applyBorder="1" applyAlignment="1">
      <alignment horizontal="center"/>
    </xf>
    <xf numFmtId="0" fontId="9" fillId="2" borderId="9" xfId="7" applyFont="1" applyFill="1" applyBorder="1"/>
    <xf numFmtId="3" fontId="9" fillId="2" borderId="10" xfId="7" applyNumberFormat="1" applyFont="1" applyFill="1" applyBorder="1" applyAlignment="1">
      <alignment horizontal="center"/>
    </xf>
    <xf numFmtId="0" fontId="17" fillId="2" borderId="9" xfId="7" applyFont="1" applyFill="1" applyBorder="1" applyAlignment="1">
      <alignment horizontal="center"/>
    </xf>
    <xf numFmtId="0" fontId="27" fillId="0" borderId="0" xfId="9" applyFont="1"/>
    <xf numFmtId="0" fontId="6" fillId="0" borderId="0" xfId="9" applyFont="1"/>
    <xf numFmtId="0" fontId="27" fillId="0" borderId="0" xfId="9" applyFont="1" applyAlignment="1">
      <alignment horizontal="center"/>
    </xf>
    <xf numFmtId="0" fontId="15" fillId="0" borderId="0" xfId="9" applyFont="1"/>
    <xf numFmtId="0" fontId="27" fillId="0" borderId="38" xfId="9" applyFont="1" applyBorder="1" applyAlignment="1">
      <alignment horizontal="center"/>
    </xf>
    <xf numFmtId="0" fontId="27" fillId="0" borderId="39" xfId="9" applyFont="1" applyBorder="1"/>
    <xf numFmtId="0" fontId="27" fillId="0" borderId="40" xfId="9" applyFont="1" applyBorder="1" applyAlignment="1">
      <alignment horizontal="center"/>
    </xf>
    <xf numFmtId="0" fontId="27" fillId="0" borderId="38" xfId="9" applyFont="1" applyBorder="1"/>
    <xf numFmtId="3" fontId="6" fillId="0" borderId="0" xfId="9" applyNumberFormat="1" applyFont="1"/>
    <xf numFmtId="3" fontId="27" fillId="0" borderId="0" xfId="9" applyNumberFormat="1" applyFont="1" applyBorder="1"/>
    <xf numFmtId="3" fontId="45" fillId="0" borderId="0" xfId="9" applyNumberFormat="1" applyFont="1"/>
    <xf numFmtId="0" fontId="44" fillId="0" borderId="0" xfId="9" applyFont="1"/>
    <xf numFmtId="0" fontId="6" fillId="0" borderId="0" xfId="9" applyFont="1" applyAlignment="1">
      <alignment horizontal="left" indent="4"/>
    </xf>
    <xf numFmtId="3" fontId="27" fillId="0" borderId="38" xfId="19" applyNumberFormat="1" applyFont="1" applyFill="1" applyBorder="1" applyAlignment="1" applyProtection="1"/>
    <xf numFmtId="3" fontId="27" fillId="0" borderId="38" xfId="19" applyNumberFormat="1" applyFont="1" applyFill="1" applyBorder="1" applyAlignment="1" applyProtection="1">
      <alignment horizontal="center"/>
    </xf>
    <xf numFmtId="3" fontId="15" fillId="0" borderId="38" xfId="19" applyNumberFormat="1" applyFont="1" applyFill="1" applyBorder="1" applyAlignment="1" applyProtection="1">
      <alignment horizontal="center"/>
    </xf>
    <xf numFmtId="0" fontId="27" fillId="2" borderId="38" xfId="9" applyFont="1" applyFill="1" applyBorder="1"/>
    <xf numFmtId="3" fontId="27" fillId="2" borderId="38" xfId="19" applyNumberFormat="1" applyFont="1" applyFill="1" applyBorder="1" applyAlignment="1" applyProtection="1">
      <alignment horizontal="center"/>
    </xf>
    <xf numFmtId="0" fontId="27" fillId="0" borderId="41" xfId="9" applyFont="1" applyBorder="1"/>
    <xf numFmtId="0" fontId="27" fillId="0" borderId="42" xfId="9" applyFont="1" applyBorder="1"/>
    <xf numFmtId="0" fontId="27" fillId="0" borderId="42" xfId="9" applyFont="1" applyBorder="1" applyAlignment="1">
      <alignment horizontal="center"/>
    </xf>
    <xf numFmtId="0" fontId="27" fillId="0" borderId="19" xfId="9" applyFont="1" applyBorder="1" applyAlignment="1">
      <alignment horizontal="center"/>
    </xf>
    <xf numFmtId="0" fontId="27" fillId="0" borderId="43" xfId="9" applyFont="1" applyBorder="1" applyAlignment="1">
      <alignment horizontal="center"/>
    </xf>
    <xf numFmtId="0" fontId="27" fillId="0" borderId="24" xfId="9" applyFont="1" applyBorder="1" applyAlignment="1">
      <alignment horizontal="center"/>
    </xf>
    <xf numFmtId="0" fontId="27" fillId="0" borderId="44" xfId="9" applyFont="1" applyBorder="1"/>
    <xf numFmtId="0" fontId="27" fillId="0" borderId="45" xfId="9" applyFont="1" applyBorder="1" applyAlignment="1">
      <alignment horizontal="center"/>
    </xf>
    <xf numFmtId="0" fontId="27" fillId="0" borderId="46" xfId="9" applyFont="1" applyBorder="1" applyAlignment="1">
      <alignment horizontal="center"/>
    </xf>
    <xf numFmtId="0" fontId="27" fillId="0" borderId="43" xfId="9" applyFont="1" applyBorder="1"/>
    <xf numFmtId="3" fontId="27" fillId="0" borderId="24" xfId="9" applyNumberFormat="1" applyFont="1" applyBorder="1"/>
    <xf numFmtId="3" fontId="27" fillId="0" borderId="24" xfId="9" applyNumberFormat="1" applyFont="1" applyBorder="1" applyAlignment="1">
      <alignment horizontal="center"/>
    </xf>
    <xf numFmtId="49" fontId="27" fillId="0" borderId="43" xfId="9" applyNumberFormat="1" applyFont="1" applyBorder="1" applyAlignment="1">
      <alignment horizontal="center"/>
    </xf>
    <xf numFmtId="3" fontId="15" fillId="0" borderId="24" xfId="9" applyNumberFormat="1" applyFont="1" applyBorder="1" applyAlignment="1">
      <alignment horizontal="center"/>
    </xf>
    <xf numFmtId="0" fontId="27" fillId="0" borderId="47" xfId="9" applyFont="1" applyBorder="1" applyAlignment="1">
      <alignment horizontal="center"/>
    </xf>
    <xf numFmtId="0" fontId="27" fillId="0" borderId="48" xfId="9" applyFont="1" applyBorder="1"/>
    <xf numFmtId="3" fontId="27" fillId="0" borderId="48" xfId="19" applyNumberFormat="1" applyFont="1" applyFill="1" applyBorder="1" applyAlignment="1" applyProtection="1">
      <alignment horizontal="center"/>
    </xf>
    <xf numFmtId="3" fontId="27" fillId="0" borderId="2" xfId="9" applyNumberFormat="1" applyFont="1" applyBorder="1" applyAlignment="1">
      <alignment horizontal="center"/>
    </xf>
    <xf numFmtId="0" fontId="27" fillId="2" borderId="43" xfId="9" applyFont="1" applyFill="1" applyBorder="1" applyAlignment="1">
      <alignment horizontal="center"/>
    </xf>
    <xf numFmtId="3" fontId="27" fillId="2" borderId="24" xfId="9" applyNumberFormat="1" applyFont="1" applyFill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19" fillId="0" borderId="0" xfId="0" applyFont="1" applyAlignment="1"/>
    <xf numFmtId="0" fontId="46" fillId="0" borderId="0" xfId="0" applyFont="1" applyBorder="1" applyAlignment="1">
      <alignment horizontal="left"/>
    </xf>
    <xf numFmtId="0" fontId="46" fillId="0" borderId="0" xfId="0" applyFont="1" applyBorder="1" applyAlignment="1">
      <alignment horizontal="right"/>
    </xf>
    <xf numFmtId="41" fontId="2" fillId="0" borderId="0" xfId="6" applyNumberFormat="1" applyFont="1" applyAlignment="1">
      <alignment horizontal="center" vertical="center" wrapText="1"/>
    </xf>
    <xf numFmtId="166" fontId="2" fillId="2" borderId="2" xfId="18" applyNumberFormat="1" applyFont="1" applyFill="1" applyBorder="1" applyAlignment="1">
      <alignment horizontal="center" vertical="center"/>
    </xf>
    <xf numFmtId="166" fontId="2" fillId="0" borderId="24" xfId="18" applyNumberFormat="1" applyFont="1" applyFill="1" applyBorder="1" applyAlignment="1">
      <alignment horizontal="center" vertical="center"/>
    </xf>
    <xf numFmtId="166" fontId="2" fillId="0" borderId="24" xfId="18" applyNumberFormat="1" applyFont="1" applyBorder="1" applyAlignment="1">
      <alignment horizontal="center" vertical="center"/>
    </xf>
    <xf numFmtId="166" fontId="9" fillId="0" borderId="24" xfId="18" applyNumberFormat="1" applyFont="1" applyBorder="1" applyAlignment="1">
      <alignment horizontal="center" vertical="center"/>
    </xf>
    <xf numFmtId="166" fontId="8" fillId="0" borderId="24" xfId="18" applyNumberFormat="1" applyFont="1" applyBorder="1" applyAlignment="1">
      <alignment horizontal="center" vertical="center"/>
    </xf>
    <xf numFmtId="41" fontId="2" fillId="2" borderId="8" xfId="6" applyNumberFormat="1" applyFont="1" applyFill="1" applyBorder="1" applyAlignment="1">
      <alignment horizontal="center" vertical="center"/>
    </xf>
    <xf numFmtId="9" fontId="2" fillId="0" borderId="6" xfId="13" applyFont="1" applyFill="1" applyBorder="1" applyAlignment="1">
      <alignment horizontal="center" vertical="center"/>
    </xf>
    <xf numFmtId="41" fontId="2" fillId="0" borderId="6" xfId="13" applyNumberFormat="1" applyFont="1" applyFill="1" applyBorder="1" applyAlignment="1">
      <alignment horizontal="center" vertical="center"/>
    </xf>
    <xf numFmtId="41" fontId="2" fillId="0" borderId="6" xfId="6" applyNumberFormat="1" applyFont="1" applyBorder="1" applyAlignment="1">
      <alignment horizontal="center" vertical="center"/>
    </xf>
    <xf numFmtId="9" fontId="2" fillId="0" borderId="6" xfId="6" applyNumberFormat="1" applyFont="1" applyBorder="1" applyAlignment="1">
      <alignment horizontal="center" vertical="center"/>
    </xf>
    <xf numFmtId="165" fontId="9" fillId="0" borderId="6" xfId="13" applyNumberFormat="1" applyFont="1" applyBorder="1" applyAlignment="1">
      <alignment horizontal="center" vertical="center"/>
    </xf>
    <xf numFmtId="14" fontId="2" fillId="0" borderId="0" xfId="6" applyNumberFormat="1" applyFont="1" applyAlignment="1">
      <alignment horizontal="center" vertical="center" wrapText="1"/>
    </xf>
    <xf numFmtId="41" fontId="2" fillId="0" borderId="14" xfId="6" applyNumberFormat="1" applyFont="1" applyBorder="1" applyAlignment="1">
      <alignment horizontal="center" vertical="center"/>
    </xf>
    <xf numFmtId="9" fontId="2" fillId="0" borderId="14" xfId="6" applyNumberFormat="1" applyFont="1" applyBorder="1" applyAlignment="1">
      <alignment horizontal="center" vertical="center"/>
    </xf>
    <xf numFmtId="165" fontId="9" fillId="0" borderId="14" xfId="13" applyNumberFormat="1" applyFont="1" applyBorder="1" applyAlignment="1">
      <alignment horizontal="center" vertical="center"/>
    </xf>
    <xf numFmtId="9" fontId="2" fillId="0" borderId="14" xfId="13" applyFont="1" applyFill="1" applyBorder="1" applyAlignment="1">
      <alignment horizontal="center" vertical="center"/>
    </xf>
    <xf numFmtId="41" fontId="2" fillId="0" borderId="14" xfId="13" applyNumberFormat="1" applyFont="1" applyFill="1" applyBorder="1" applyAlignment="1">
      <alignment horizontal="center" vertical="center"/>
    </xf>
    <xf numFmtId="41" fontId="2" fillId="2" borderId="16" xfId="6" applyNumberFormat="1" applyFont="1" applyFill="1" applyBorder="1" applyAlignment="1">
      <alignment horizontal="center" vertical="center"/>
    </xf>
    <xf numFmtId="166" fontId="2" fillId="0" borderId="24" xfId="18" applyNumberFormat="1" applyFont="1" applyBorder="1" applyAlignment="1">
      <alignment vertical="center"/>
    </xf>
    <xf numFmtId="166" fontId="2" fillId="0" borderId="14" xfId="6" applyNumberFormat="1" applyFont="1" applyFill="1" applyBorder="1" applyAlignment="1">
      <alignment horizontal="center" vertical="center"/>
    </xf>
    <xf numFmtId="166" fontId="2" fillId="0" borderId="33" xfId="6" applyNumberFormat="1" applyFont="1" applyFill="1" applyBorder="1" applyAlignment="1">
      <alignment horizontal="center" vertical="center"/>
    </xf>
    <xf numFmtId="166" fontId="2" fillId="0" borderId="14" xfId="18" applyNumberFormat="1" applyFont="1" applyBorder="1" applyAlignment="1">
      <alignment vertical="center"/>
    </xf>
    <xf numFmtId="166" fontId="2" fillId="0" borderId="15" xfId="18" applyNumberFormat="1" applyFont="1" applyBorder="1" applyAlignment="1">
      <alignment horizontal="right" vertical="center"/>
    </xf>
    <xf numFmtId="166" fontId="2" fillId="0" borderId="14" xfId="18" applyNumberFormat="1" applyFont="1" applyFill="1" applyBorder="1" applyAlignment="1">
      <alignment horizontal="center" vertical="center"/>
    </xf>
    <xf numFmtId="166" fontId="2" fillId="0" borderId="14" xfId="18" applyNumberFormat="1" applyFont="1" applyBorder="1" applyAlignment="1">
      <alignment horizontal="center" vertical="center"/>
    </xf>
    <xf numFmtId="166" fontId="2" fillId="0" borderId="15" xfId="18" applyNumberFormat="1" applyFont="1" applyBorder="1" applyAlignment="1">
      <alignment horizontal="center" vertical="center"/>
    </xf>
    <xf numFmtId="166" fontId="9" fillId="0" borderId="14" xfId="18" applyNumberFormat="1" applyFont="1" applyBorder="1" applyAlignment="1">
      <alignment horizontal="center" vertical="center"/>
    </xf>
    <xf numFmtId="166" fontId="9" fillId="0" borderId="15" xfId="18" applyNumberFormat="1" applyFont="1" applyBorder="1" applyAlignment="1">
      <alignment horizontal="center" vertical="center"/>
    </xf>
    <xf numFmtId="166" fontId="8" fillId="0" borderId="14" xfId="18" applyNumberFormat="1" applyFont="1" applyBorder="1" applyAlignment="1">
      <alignment horizontal="center" vertical="center"/>
    </xf>
    <xf numFmtId="166" fontId="8" fillId="0" borderId="15" xfId="18" applyNumberFormat="1" applyFont="1" applyBorder="1" applyAlignment="1">
      <alignment horizontal="center" vertical="center"/>
    </xf>
    <xf numFmtId="166" fontId="2" fillId="2" borderId="16" xfId="18" applyNumberFormat="1" applyFont="1" applyFill="1" applyBorder="1" applyAlignment="1">
      <alignment horizontal="center" vertical="center"/>
    </xf>
    <xf numFmtId="166" fontId="2" fillId="2" borderId="10" xfId="18" applyNumberFormat="1" applyFont="1" applyFill="1" applyBorder="1" applyAlignment="1">
      <alignment horizontal="center" vertical="center"/>
    </xf>
    <xf numFmtId="166" fontId="2" fillId="0" borderId="14" xfId="18" applyNumberFormat="1" applyFont="1" applyBorder="1" applyAlignment="1">
      <alignment horizontal="right" vertical="center"/>
    </xf>
    <xf numFmtId="0" fontId="2" fillId="0" borderId="50" xfId="6" applyNumberFormat="1" applyFont="1" applyBorder="1" applyAlignment="1">
      <alignment horizontal="center" vertical="center" wrapText="1"/>
    </xf>
    <xf numFmtId="0" fontId="2" fillId="0" borderId="32" xfId="6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0" fillId="0" borderId="12" xfId="8" applyFont="1" applyBorder="1" applyAlignment="1">
      <alignment horizontal="center" vertical="center" wrapText="1"/>
    </xf>
    <xf numFmtId="0" fontId="40" fillId="0" borderId="55" xfId="8" applyFont="1" applyBorder="1" applyAlignment="1">
      <alignment horizontal="center" vertical="center" wrapText="1"/>
    </xf>
    <xf numFmtId="0" fontId="38" fillId="0" borderId="26" xfId="8" applyFont="1" applyBorder="1" applyAlignment="1">
      <alignment horizontal="center"/>
    </xf>
    <xf numFmtId="165" fontId="38" fillId="0" borderId="26" xfId="8" applyNumberFormat="1" applyFont="1" applyFill="1" applyBorder="1" applyAlignment="1">
      <alignment horizontal="center"/>
    </xf>
    <xf numFmtId="0" fontId="40" fillId="0" borderId="26" xfId="8" applyFont="1" applyBorder="1" applyAlignment="1">
      <alignment horizontal="center"/>
    </xf>
    <xf numFmtId="9" fontId="38" fillId="0" borderId="26" xfId="8" applyNumberFormat="1" applyFont="1" applyBorder="1" applyAlignment="1">
      <alignment horizontal="center"/>
    </xf>
    <xf numFmtId="9" fontId="40" fillId="2" borderId="26" xfId="8" applyNumberFormat="1" applyFont="1" applyFill="1" applyBorder="1" applyAlignment="1">
      <alignment horizontal="center"/>
    </xf>
    <xf numFmtId="0" fontId="38" fillId="0" borderId="34" xfId="8" applyFont="1" applyBorder="1"/>
    <xf numFmtId="0" fontId="12" fillId="0" borderId="0" xfId="0" applyFont="1" applyBorder="1" applyAlignment="1"/>
    <xf numFmtId="0" fontId="0" fillId="0" borderId="7" xfId="0" applyFont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9" fontId="0" fillId="0" borderId="7" xfId="12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49" fontId="21" fillId="0" borderId="7" xfId="0" applyNumberFormat="1" applyFont="1" applyBorder="1" applyAlignment="1">
      <alignment horizontal="center" vertical="center"/>
    </xf>
    <xf numFmtId="49" fontId="43" fillId="0" borderId="7" xfId="0" applyNumberFormat="1" applyFont="1" applyBorder="1" applyAlignment="1">
      <alignment horizontal="center" vertical="center"/>
    </xf>
    <xf numFmtId="49" fontId="43" fillId="2" borderId="7" xfId="0" applyNumberFormat="1" applyFont="1" applyFill="1" applyBorder="1" applyAlignment="1">
      <alignment horizontal="center" vertical="center"/>
    </xf>
    <xf numFmtId="0" fontId="39" fillId="0" borderId="7" xfId="0" applyFont="1" applyBorder="1" applyAlignment="1">
      <alignment horizontal="left" indent="1"/>
    </xf>
    <xf numFmtId="0" fontId="39" fillId="0" borderId="7" xfId="0" applyFont="1" applyBorder="1" applyAlignment="1">
      <alignment horizontal="center" vertical="center" wrapText="1"/>
    </xf>
    <xf numFmtId="0" fontId="39" fillId="0" borderId="35" xfId="0" applyFont="1" applyBorder="1" applyAlignment="1">
      <alignment horizontal="center" vertical="center" wrapText="1"/>
    </xf>
    <xf numFmtId="0" fontId="39" fillId="0" borderId="26" xfId="0" applyFont="1" applyBorder="1" applyAlignment="1">
      <alignment horizontal="center" vertical="center" wrapText="1"/>
    </xf>
    <xf numFmtId="166" fontId="21" fillId="0" borderId="26" xfId="0" applyNumberFormat="1" applyFont="1" applyBorder="1" applyAlignment="1">
      <alignment horizontal="center"/>
    </xf>
    <xf numFmtId="3" fontId="21" fillId="0" borderId="26" xfId="0" applyNumberFormat="1" applyFont="1" applyBorder="1" applyAlignment="1">
      <alignment horizontal="center"/>
    </xf>
    <xf numFmtId="3" fontId="0" fillId="0" borderId="26" xfId="0" applyNumberFormat="1" applyFont="1" applyBorder="1" applyAlignment="1">
      <alignment horizontal="center"/>
    </xf>
    <xf numFmtId="3" fontId="43" fillId="0" borderId="26" xfId="0" applyNumberFormat="1" applyFont="1" applyBorder="1" applyAlignment="1">
      <alignment horizontal="center"/>
    </xf>
    <xf numFmtId="3" fontId="43" fillId="2" borderId="26" xfId="0" applyNumberFormat="1" applyFont="1" applyFill="1" applyBorder="1" applyAlignment="1">
      <alignment horizontal="center"/>
    </xf>
    <xf numFmtId="0" fontId="39" fillId="0" borderId="14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/>
    </xf>
    <xf numFmtId="166" fontId="21" fillId="0" borderId="15" xfId="0" applyNumberFormat="1" applyFont="1" applyBorder="1" applyAlignment="1">
      <alignment horizontal="center"/>
    </xf>
    <xf numFmtId="49" fontId="0" fillId="0" borderId="14" xfId="0" applyNumberFormat="1" applyFont="1" applyBorder="1" applyAlignment="1">
      <alignment horizontal="right"/>
    </xf>
    <xf numFmtId="3" fontId="0" fillId="0" borderId="15" xfId="0" applyNumberFormat="1" applyFont="1" applyBorder="1" applyAlignment="1">
      <alignment horizontal="center"/>
    </xf>
    <xf numFmtId="3" fontId="21" fillId="0" borderId="15" xfId="0" applyNumberFormat="1" applyFont="1" applyBorder="1" applyAlignment="1">
      <alignment horizontal="center"/>
    </xf>
    <xf numFmtId="0" fontId="43" fillId="0" borderId="14" xfId="0" applyFont="1" applyBorder="1" applyAlignment="1">
      <alignment horizontal="center"/>
    </xf>
    <xf numFmtId="3" fontId="43" fillId="0" borderId="15" xfId="0" applyNumberFormat="1" applyFont="1" applyBorder="1" applyAlignment="1">
      <alignment horizontal="center"/>
    </xf>
    <xf numFmtId="0" fontId="43" fillId="2" borderId="14" xfId="0" applyFont="1" applyFill="1" applyBorder="1" applyAlignment="1">
      <alignment horizontal="center"/>
    </xf>
    <xf numFmtId="3" fontId="43" fillId="2" borderId="15" xfId="0" applyNumberFormat="1" applyFont="1" applyFill="1" applyBorder="1" applyAlignment="1">
      <alignment horizontal="center"/>
    </xf>
    <xf numFmtId="0" fontId="21" fillId="0" borderId="16" xfId="0" applyFont="1" applyBorder="1" applyAlignment="1">
      <alignment horizontal="center"/>
    </xf>
    <xf numFmtId="49" fontId="21" fillId="0" borderId="9" xfId="0" applyNumberFormat="1" applyFont="1" applyBorder="1" applyAlignment="1">
      <alignment horizontal="left" indent="1"/>
    </xf>
    <xf numFmtId="49" fontId="21" fillId="0" borderId="9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3" fontId="21" fillId="0" borderId="56" xfId="0" applyNumberFormat="1" applyFont="1" applyBorder="1" applyAlignment="1">
      <alignment horizontal="center"/>
    </xf>
    <xf numFmtId="3" fontId="21" fillId="0" borderId="34" xfId="0" applyNumberFormat="1" applyFont="1" applyBorder="1" applyAlignment="1">
      <alignment horizontal="center"/>
    </xf>
    <xf numFmtId="3" fontId="21" fillId="0" borderId="10" xfId="0" applyNumberFormat="1" applyFont="1" applyBorder="1" applyAlignment="1">
      <alignment horizontal="center"/>
    </xf>
    <xf numFmtId="0" fontId="25" fillId="0" borderId="29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17" fillId="0" borderId="17" xfId="7" applyFont="1" applyBorder="1"/>
    <xf numFmtId="0" fontId="9" fillId="0" borderId="26" xfId="7" applyFont="1" applyBorder="1" applyAlignment="1">
      <alignment horizontal="center"/>
    </xf>
    <xf numFmtId="0" fontId="9" fillId="0" borderId="34" xfId="7" applyFont="1" applyBorder="1" applyAlignment="1">
      <alignment horizontal="center"/>
    </xf>
    <xf numFmtId="0" fontId="17" fillId="0" borderId="55" xfId="7" applyFont="1" applyBorder="1" applyAlignment="1">
      <alignment horizontal="center"/>
    </xf>
    <xf numFmtId="0" fontId="17" fillId="0" borderId="26" xfId="7" applyFont="1" applyBorder="1" applyAlignment="1">
      <alignment horizontal="center"/>
    </xf>
    <xf numFmtId="0" fontId="17" fillId="0" borderId="26" xfId="7" applyFont="1" applyFill="1" applyBorder="1" applyAlignment="1">
      <alignment horizontal="center"/>
    </xf>
    <xf numFmtId="0" fontId="17" fillId="2" borderId="34" xfId="7" applyFont="1" applyFill="1" applyBorder="1" applyAlignment="1">
      <alignment horizontal="center"/>
    </xf>
    <xf numFmtId="0" fontId="2" fillId="0" borderId="8" xfId="6" applyNumberFormat="1" applyFont="1" applyBorder="1" applyAlignment="1">
      <alignment horizontal="center" vertical="center"/>
    </xf>
    <xf numFmtId="0" fontId="2" fillId="0" borderId="1" xfId="6" applyNumberFormat="1" applyFont="1" applyBorder="1" applyAlignment="1">
      <alignment horizontal="center" vertical="center"/>
    </xf>
    <xf numFmtId="0" fontId="2" fillId="0" borderId="11" xfId="6" applyNumberFormat="1" applyFont="1" applyBorder="1" applyAlignment="1">
      <alignment horizontal="center" vertical="center"/>
    </xf>
    <xf numFmtId="0" fontId="2" fillId="0" borderId="2" xfId="6" applyNumberFormat="1" applyFont="1" applyBorder="1" applyAlignment="1">
      <alignment horizontal="center" vertical="center"/>
    </xf>
    <xf numFmtId="0" fontId="2" fillId="0" borderId="16" xfId="6" applyNumberFormat="1" applyFont="1" applyBorder="1" applyAlignment="1">
      <alignment horizontal="center" vertical="center"/>
    </xf>
    <xf numFmtId="0" fontId="2" fillId="0" borderId="10" xfId="6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5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72" fontId="47" fillId="0" borderId="0" xfId="5" applyNumberFormat="1" applyFont="1" applyFill="1" applyAlignment="1">
      <alignment horizontal="right" vertical="top"/>
    </xf>
    <xf numFmtId="172" fontId="49" fillId="0" borderId="0" xfId="5" applyNumberFormat="1" applyFont="1" applyFill="1" applyAlignment="1">
      <alignment horizontal="right" vertical="top"/>
    </xf>
    <xf numFmtId="0" fontId="12" fillId="0" borderId="54" xfId="0" applyFont="1" applyBorder="1" applyAlignment="1">
      <alignment horizontal="center"/>
    </xf>
    <xf numFmtId="0" fontId="11" fillId="0" borderId="0" xfId="0" applyNumberFormat="1" applyFont="1" applyAlignment="1">
      <alignment horizontal="left" vertical="center" wrapText="1"/>
    </xf>
    <xf numFmtId="0" fontId="2" fillId="0" borderId="0" xfId="6" applyNumberFormat="1" applyFont="1" applyBorder="1" applyAlignment="1">
      <alignment horizontal="left" vertical="center" wrapText="1"/>
    </xf>
    <xf numFmtId="41" fontId="2" fillId="0" borderId="0" xfId="6" applyNumberFormat="1" applyFont="1" applyAlignment="1">
      <alignment horizontal="center" vertical="center" wrapText="1"/>
    </xf>
    <xf numFmtId="41" fontId="37" fillId="0" borderId="0" xfId="6" applyNumberFormat="1" applyFont="1" applyAlignment="1">
      <alignment horizontal="center" vertical="center"/>
    </xf>
    <xf numFmtId="41" fontId="2" fillId="0" borderId="49" xfId="6" applyNumberFormat="1" applyFont="1" applyBorder="1" applyAlignment="1">
      <alignment horizontal="center" vertical="center"/>
    </xf>
    <xf numFmtId="41" fontId="2" fillId="0" borderId="50" xfId="6" applyNumberFormat="1" applyFont="1" applyBorder="1" applyAlignment="1">
      <alignment horizontal="center" vertical="center"/>
    </xf>
    <xf numFmtId="41" fontId="2" fillId="0" borderId="51" xfId="6" applyNumberFormat="1" applyFont="1" applyBorder="1" applyAlignment="1">
      <alignment horizontal="center" vertical="center"/>
    </xf>
    <xf numFmtId="41" fontId="2" fillId="0" borderId="52" xfId="6" applyNumberFormat="1" applyFont="1" applyBorder="1" applyAlignment="1">
      <alignment horizontal="center" vertical="center"/>
    </xf>
    <xf numFmtId="41" fontId="2" fillId="0" borderId="4" xfId="6" applyNumberFormat="1" applyFont="1" applyBorder="1" applyAlignment="1">
      <alignment horizontal="center" vertical="center" wrapText="1"/>
    </xf>
    <xf numFmtId="41" fontId="2" fillId="0" borderId="8" xfId="6" applyNumberFormat="1" applyFont="1" applyBorder="1" applyAlignment="1">
      <alignment horizontal="center" vertical="center" wrapText="1"/>
    </xf>
    <xf numFmtId="41" fontId="2" fillId="0" borderId="4" xfId="6" applyNumberFormat="1" applyFont="1" applyBorder="1" applyAlignment="1">
      <alignment horizontal="center" vertical="center"/>
    </xf>
    <xf numFmtId="41" fontId="2" fillId="0" borderId="19" xfId="6" applyNumberFormat="1" applyFont="1" applyBorder="1" applyAlignment="1">
      <alignment horizontal="center" vertical="center"/>
    </xf>
    <xf numFmtId="41" fontId="2" fillId="0" borderId="49" xfId="6" applyNumberFormat="1" applyFont="1" applyBorder="1" applyAlignment="1">
      <alignment horizontal="center" vertical="center" wrapText="1"/>
    </xf>
    <xf numFmtId="41" fontId="2" fillId="0" borderId="53" xfId="6" applyNumberFormat="1" applyFont="1" applyBorder="1" applyAlignment="1">
      <alignment horizontal="center" vertical="center" wrapText="1"/>
    </xf>
    <xf numFmtId="41" fontId="2" fillId="0" borderId="53" xfId="6" applyNumberFormat="1" applyFont="1" applyBorder="1" applyAlignment="1">
      <alignment horizontal="center" vertical="center"/>
    </xf>
    <xf numFmtId="0" fontId="27" fillId="0" borderId="0" xfId="9" applyFont="1" applyBorder="1" applyAlignment="1">
      <alignment horizontal="center"/>
    </xf>
    <xf numFmtId="0" fontId="25" fillId="0" borderId="0" xfId="8" applyFont="1" applyAlignment="1">
      <alignment horizontal="center"/>
    </xf>
    <xf numFmtId="0" fontId="39" fillId="0" borderId="0" xfId="8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5" fillId="0" borderId="1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5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58" xfId="0" applyFont="1" applyBorder="1" applyAlignment="1">
      <alignment horizontal="center" vertical="center" wrapText="1"/>
    </xf>
    <xf numFmtId="0" fontId="9" fillId="0" borderId="0" xfId="7" applyFont="1" applyAlignment="1">
      <alignment horizontal="center"/>
    </xf>
    <xf numFmtId="0" fontId="9" fillId="0" borderId="33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 vertical="center" wrapText="1"/>
    </xf>
    <xf numFmtId="0" fontId="27" fillId="0" borderId="20" xfId="11" applyFont="1" applyBorder="1" applyAlignment="1">
      <alignment horizontal="center"/>
    </xf>
    <xf numFmtId="0" fontId="27" fillId="0" borderId="36" xfId="11" applyFont="1" applyBorder="1" applyAlignment="1">
      <alignment horizontal="center"/>
    </xf>
    <xf numFmtId="0" fontId="27" fillId="0" borderId="21" xfId="11" applyFont="1" applyBorder="1" applyAlignment="1">
      <alignment horizontal="center"/>
    </xf>
    <xf numFmtId="0" fontId="2" fillId="0" borderId="0" xfId="6" applyFont="1" applyAlignment="1">
      <alignment horizontal="left" vertical="center" wrapText="1"/>
    </xf>
    <xf numFmtId="0" fontId="4" fillId="0" borderId="0" xfId="6" applyNumberFormat="1" applyFont="1" applyBorder="1" applyAlignment="1">
      <alignment horizontal="left" vertical="center" wrapText="1"/>
    </xf>
    <xf numFmtId="3" fontId="27" fillId="2" borderId="20" xfId="11" applyNumberFormat="1" applyFont="1" applyFill="1" applyBorder="1" applyAlignment="1">
      <alignment horizontal="left"/>
    </xf>
    <xf numFmtId="3" fontId="27" fillId="2" borderId="21" xfId="11" applyNumberFormat="1" applyFont="1" applyFill="1" applyBorder="1" applyAlignment="1">
      <alignment horizontal="left"/>
    </xf>
    <xf numFmtId="0" fontId="19" fillId="0" borderId="20" xfId="11" applyFont="1" applyBorder="1" applyAlignment="1">
      <alignment horizontal="center" vertical="center" wrapText="1"/>
    </xf>
    <xf numFmtId="0" fontId="19" fillId="0" borderId="21" xfId="11" applyFont="1" applyBorder="1" applyAlignment="1">
      <alignment horizontal="center" vertical="center" wrapText="1"/>
    </xf>
    <xf numFmtId="3" fontId="27" fillId="2" borderId="36" xfId="11" applyNumberFormat="1" applyFont="1" applyFill="1" applyBorder="1" applyAlignment="1">
      <alignment horizontal="left"/>
    </xf>
    <xf numFmtId="14" fontId="2" fillId="0" borderId="0" xfId="6" applyNumberFormat="1" applyFont="1" applyAlignment="1">
      <alignment horizontal="center" vertical="center" wrapText="1"/>
    </xf>
    <xf numFmtId="0" fontId="2" fillId="0" borderId="22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15" fillId="0" borderId="0" xfId="6" applyFont="1" applyFill="1" applyBorder="1" applyAlignment="1">
      <alignment horizontal="left"/>
    </xf>
    <xf numFmtId="0" fontId="9" fillId="0" borderId="0" xfId="6" applyFont="1" applyAlignment="1">
      <alignment horizontal="center" vertical="center" wrapText="1"/>
    </xf>
    <xf numFmtId="0" fontId="2" fillId="0" borderId="0" xfId="6" applyFont="1" applyAlignment="1">
      <alignment horizontal="center" vertical="center" wrapText="1"/>
    </xf>
  </cellXfs>
  <cellStyles count="20">
    <cellStyle name="_бизнес план 2008 17.10.07 СН-МНГ ВМР " xfId="1"/>
    <cellStyle name="_бизнес план 2008 17.10.07 СН-МНГ ГЗД" xfId="2"/>
    <cellStyle name="_бизнес план 2008 17.10.07 СН-МНГ телеметрия" xfId="3"/>
    <cellStyle name="Euro" xfId="4"/>
    <cellStyle name="Обычный" xfId="0" builtinId="0"/>
    <cellStyle name="Обычный 2" xfId="5"/>
    <cellStyle name="Обычный 2 2" xfId="6"/>
    <cellStyle name="Обычный 3" xfId="7"/>
    <cellStyle name="Обычный 4" xfId="8"/>
    <cellStyle name="Обычный 5" xfId="9"/>
    <cellStyle name="Обычный_Перевозка бригадного хозяйства" xfId="10"/>
    <cellStyle name="Обычный_Энергопоезд 11" xfId="11"/>
    <cellStyle name="Процентный" xfId="12" builtinId="5"/>
    <cellStyle name="Процентный 2" xfId="13"/>
    <cellStyle name="Процентный 3" xfId="14"/>
    <cellStyle name="Стиль 1" xfId="15"/>
    <cellStyle name="Тысячи [0]_ГТМкл" xfId="16"/>
    <cellStyle name="Тысячи_ГТМкл" xfId="17"/>
    <cellStyle name="Финансовый 2" xfId="18"/>
    <cellStyle name="Финансовый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ozovaNN.RUA21902MM/&#1056;&#1072;&#1073;&#1086;&#1095;&#1080;&#1081;%20&#1089;&#1090;&#1086;&#1083;/&#1041;&#1091;&#1088;&#1077;&#1085;&#1080;&#1077;/&#1044;&#1086;&#1075;&#1086;&#1074;&#1086;&#1088;&#1072;%202014/&#1041;&#1091;&#1088;&#1077;&#1085;&#1080;&#1077;/&#1055;&#1088;&#1080;&#1083;%20%20&#8470;16,18,%2018.1.%20&#1057;&#1074;&#1086;&#1076;%20&#1089;&#1090;-&#1090;&#1080;%20&#1042;&#1052;&#1056;%20&#1080;%20&#1073;&#1091;&#108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5;&#1077;&#1088;&#1077;&#1076;&#1074;&#1080;&#1078;&#1082;&#1080;/&#1042;&#1072;&#1090;&#1080;&#1085;&#1089;&#1082;&#1086;&#1077;%20&#1084;.&#1088;_01.01.13/5&#1084;%20c%20&#1055;&#1042;&#1054;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8;&#1088;&#1072;&#1085;&#1089;&#1087;&#1086;&#1088;&#1090;&#1080;&#1088;&#1086;&#1074;&#1082;&#1080;%20&#1041;&#1059;/&#1058;&#1088;&#1072;&#1085;-&#1082;&#1072;%20&#1089;%20&#1042;&#1072;&#1090;&#1072;%20169%20&#1085;&#1072;%20&#1047;&#1059;&#1041;%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romovAM/&#1056;&#1072;&#1073;&#1086;&#1095;&#1080;&#1081;%20&#1089;&#1090;&#1086;&#1083;/&#1041;&#1072;&#1083;&#1074;&#1072;&#1085;&#1082;&#1072;_&#1084;&#1086;&#1085;&#1090;_&#1076;&#1077;&#1084;&#1086;&#1085;&#1090;_&#1041;&#1059;_3000_&#1069;&#1059;&#1050;_&#1041;&#1059;_3200_&#1069;&#1059;&#105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IMA/&#1042;&#1052;&#1056;/&#1047;&#1072;&#1087;&#1072;&#1076;&#1085;&#1072;&#1103;%20&#1057;&#1080;&#1073;&#1080;&#1088;&#1100;/&#1041;&#1072;&#1083;&#1074;&#1072;&#1085;&#1082;&#1072;/&#1041;&#1072;&#1083;&#1074;&#1072;&#1085;&#1082;&#1072;_&#1084;&#1086;&#1085;&#1090;_&#1076;&#1077;&#1084;&#1086;&#1085;&#1090;_&#1041;&#1059;_3200_200_&#1044;&#1069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8"/>
      <sheetName val="Приложение 18.1"/>
      <sheetName val="Приложение 16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_передвижки"/>
      <sheetName val="Материалы 5м"/>
      <sheetName val="Зарпл_передвижки"/>
      <sheetName val="Зарпл_ПВО"/>
      <sheetName val="3.транспорт 5 м"/>
      <sheetName val="транспорт ПВО "/>
      <sheetName val="4.Аморт_передв. "/>
      <sheetName val="6.ДЭС"/>
      <sheetName val="Услуги УПЗ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СВОД (2)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  <sheetName val="переправа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 t="str">
            <v>Урал трал 30-40 тн.</v>
          </cell>
        </row>
        <row r="45">
          <cell r="B45" t="str">
            <v>Урал тягач (буксировка вагон-домов)</v>
          </cell>
        </row>
        <row r="46">
          <cell r="B46" t="str">
            <v>Урал илосос (вакуумник)</v>
          </cell>
        </row>
        <row r="47">
          <cell r="B47" t="str">
            <v>Урал 555710 АЦ вакуум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W58"/>
  <sheetViews>
    <sheetView view="pageBreakPreview" zoomScaleNormal="100" zoomScaleSheetLayoutView="100" workbookViewId="0">
      <selection activeCell="I1" sqref="I1"/>
    </sheetView>
  </sheetViews>
  <sheetFormatPr defaultColWidth="33.1640625" defaultRowHeight="15.75" x14ac:dyDescent="0.2"/>
  <cols>
    <col min="1" max="1" width="11" style="181" customWidth="1"/>
    <col min="2" max="2" width="52.5" style="181" bestFit="1" customWidth="1"/>
    <col min="3" max="3" width="9.83203125" style="185" bestFit="1" customWidth="1"/>
    <col min="4" max="4" width="9.83203125" style="185" customWidth="1"/>
    <col min="5" max="5" width="17.83203125" style="181" customWidth="1"/>
    <col min="6" max="6" width="13" style="181" customWidth="1"/>
    <col min="7" max="7" width="19.6640625" style="181" customWidth="1"/>
    <col min="8" max="8" width="13.6640625" style="181" customWidth="1"/>
    <col min="9" max="9" width="17" style="181" customWidth="1"/>
    <col min="10" max="10" width="10.6640625" style="181" customWidth="1"/>
    <col min="11" max="11" width="15.6640625" style="181" bestFit="1" customWidth="1"/>
    <col min="12" max="249" width="10.6640625" style="181" customWidth="1"/>
    <col min="250" max="250" width="8.83203125" style="181" customWidth="1"/>
    <col min="251" max="251" width="60.6640625" style="181" customWidth="1"/>
    <col min="252" max="252" width="12.1640625" style="181" customWidth="1"/>
    <col min="253" max="253" width="25.83203125" style="181" customWidth="1"/>
    <col min="254" max="16384" width="33.1640625" style="181"/>
  </cols>
  <sheetData>
    <row r="1" spans="1:9" x14ac:dyDescent="0.2">
      <c r="C1" s="181"/>
      <c r="D1" s="181"/>
      <c r="I1" s="401" t="s">
        <v>210</v>
      </c>
    </row>
    <row r="2" spans="1:9" ht="18.75" x14ac:dyDescent="0.2">
      <c r="A2" s="406" t="s">
        <v>102</v>
      </c>
      <c r="B2" s="406"/>
      <c r="C2" s="406"/>
      <c r="D2" s="406"/>
      <c r="E2" s="406"/>
      <c r="F2" s="406"/>
      <c r="G2" s="406"/>
      <c r="H2" s="406"/>
      <c r="I2" s="406"/>
    </row>
    <row r="3" spans="1:9" ht="15.75" customHeight="1" x14ac:dyDescent="0.2">
      <c r="A3" s="405" t="s">
        <v>205</v>
      </c>
      <c r="B3" s="405"/>
      <c r="C3" s="405"/>
      <c r="D3" s="405"/>
      <c r="E3" s="405"/>
      <c r="F3" s="405"/>
      <c r="G3" s="405"/>
      <c r="H3" s="405"/>
      <c r="I3" s="405"/>
    </row>
    <row r="4" spans="1:9" ht="15.75" customHeight="1" x14ac:dyDescent="0.2">
      <c r="A4" s="405" t="s">
        <v>24</v>
      </c>
      <c r="B4" s="405"/>
      <c r="C4" s="405"/>
      <c r="D4" s="405"/>
      <c r="E4" s="405"/>
      <c r="F4" s="405"/>
      <c r="G4" s="405"/>
      <c r="H4" s="405"/>
      <c r="I4" s="405"/>
    </row>
    <row r="5" spans="1:9" ht="15.75" customHeight="1" x14ac:dyDescent="0.2">
      <c r="A5" s="207"/>
      <c r="B5" s="207"/>
      <c r="C5" s="207"/>
      <c r="D5" s="297"/>
      <c r="E5" s="207"/>
      <c r="F5" s="297"/>
      <c r="G5" s="207"/>
      <c r="H5" s="297"/>
      <c r="I5" s="207"/>
    </row>
    <row r="6" spans="1:9" ht="31.5" customHeight="1" x14ac:dyDescent="0.2">
      <c r="A6" s="181" t="s">
        <v>103</v>
      </c>
      <c r="B6" s="208" t="s">
        <v>161</v>
      </c>
      <c r="C6" s="181"/>
      <c r="D6" s="181"/>
      <c r="G6" s="182" t="s">
        <v>104</v>
      </c>
      <c r="H6" s="182"/>
    </row>
    <row r="7" spans="1:9" x14ac:dyDescent="0.2">
      <c r="B7" s="183" t="s">
        <v>26</v>
      </c>
      <c r="C7" s="184">
        <v>0</v>
      </c>
      <c r="D7" s="184"/>
      <c r="E7" s="185" t="s">
        <v>18</v>
      </c>
      <c r="F7" s="185"/>
      <c r="G7" s="186">
        <v>0</v>
      </c>
      <c r="H7" s="186"/>
    </row>
    <row r="8" spans="1:9" x14ac:dyDescent="0.2">
      <c r="A8" s="185"/>
      <c r="B8" s="183" t="s">
        <v>105</v>
      </c>
      <c r="C8" s="184">
        <v>0</v>
      </c>
      <c r="D8" s="184"/>
      <c r="E8" s="185" t="s">
        <v>18</v>
      </c>
      <c r="F8" s="185"/>
      <c r="G8" s="186">
        <v>0</v>
      </c>
      <c r="H8" s="186"/>
      <c r="I8" s="185"/>
    </row>
    <row r="9" spans="1:9" x14ac:dyDescent="0.2">
      <c r="A9" s="185"/>
      <c r="B9" s="183" t="s">
        <v>106</v>
      </c>
      <c r="C9" s="184">
        <v>0</v>
      </c>
      <c r="D9" s="184"/>
      <c r="E9" s="185" t="s">
        <v>18</v>
      </c>
      <c r="F9" s="185"/>
      <c r="G9" s="187">
        <v>0</v>
      </c>
      <c r="H9" s="187"/>
      <c r="I9" s="185"/>
    </row>
    <row r="10" spans="1:9" x14ac:dyDescent="0.2">
      <c r="A10" s="185"/>
      <c r="B10" s="183" t="s">
        <v>107</v>
      </c>
      <c r="C10" s="184">
        <v>0</v>
      </c>
      <c r="D10" s="184"/>
      <c r="E10" s="185" t="s">
        <v>18</v>
      </c>
      <c r="F10" s="185"/>
      <c r="G10" s="186">
        <v>0</v>
      </c>
      <c r="H10" s="186"/>
      <c r="I10" s="185"/>
    </row>
    <row r="11" spans="1:9" ht="16.5" thickBot="1" x14ac:dyDescent="0.25">
      <c r="C11" s="188"/>
      <c r="D11" s="188"/>
      <c r="I11" s="185"/>
    </row>
    <row r="12" spans="1:9" ht="33.75" customHeight="1" x14ac:dyDescent="0.2">
      <c r="A12" s="407" t="s">
        <v>108</v>
      </c>
      <c r="B12" s="409" t="s">
        <v>109</v>
      </c>
      <c r="C12" s="411" t="s">
        <v>110</v>
      </c>
      <c r="D12" s="413" t="s">
        <v>170</v>
      </c>
      <c r="E12" s="414"/>
      <c r="F12" s="415" t="s">
        <v>206</v>
      </c>
      <c r="G12" s="416"/>
      <c r="H12" s="407" t="s">
        <v>169</v>
      </c>
      <c r="I12" s="417"/>
    </row>
    <row r="13" spans="1:9" ht="39" customHeight="1" thickBot="1" x14ac:dyDescent="0.25">
      <c r="A13" s="408"/>
      <c r="B13" s="410"/>
      <c r="C13" s="412"/>
      <c r="D13" s="331" t="s">
        <v>166</v>
      </c>
      <c r="E13" s="332" t="s">
        <v>171</v>
      </c>
      <c r="F13" s="331" t="s">
        <v>166</v>
      </c>
      <c r="G13" s="332" t="s">
        <v>171</v>
      </c>
      <c r="H13" s="331" t="s">
        <v>166</v>
      </c>
      <c r="I13" s="332" t="s">
        <v>171</v>
      </c>
    </row>
    <row r="14" spans="1:9" ht="16.5" thickBot="1" x14ac:dyDescent="0.25">
      <c r="A14" s="389">
        <v>1</v>
      </c>
      <c r="B14" s="390">
        <v>2</v>
      </c>
      <c r="C14" s="389">
        <v>3</v>
      </c>
      <c r="D14" s="391">
        <v>4</v>
      </c>
      <c r="E14" s="392">
        <v>5</v>
      </c>
      <c r="F14" s="393">
        <v>6</v>
      </c>
      <c r="G14" s="394">
        <v>7</v>
      </c>
      <c r="H14" s="391">
        <v>8</v>
      </c>
      <c r="I14" s="392">
        <v>9</v>
      </c>
    </row>
    <row r="15" spans="1:9" x14ac:dyDescent="0.2">
      <c r="A15" s="189"/>
      <c r="B15" s="190" t="s">
        <v>111</v>
      </c>
      <c r="C15" s="306" t="s">
        <v>112</v>
      </c>
      <c r="D15" s="310"/>
      <c r="E15" s="202">
        <v>0</v>
      </c>
      <c r="F15" s="317"/>
      <c r="G15" s="318">
        <v>0</v>
      </c>
      <c r="H15" s="317"/>
      <c r="I15" s="202">
        <v>0</v>
      </c>
    </row>
    <row r="16" spans="1:9" x14ac:dyDescent="0.2">
      <c r="A16" s="191"/>
      <c r="B16" s="192"/>
      <c r="C16" s="306"/>
      <c r="D16" s="310"/>
      <c r="E16" s="316"/>
      <c r="F16" s="319"/>
      <c r="G16" s="320" t="s">
        <v>113</v>
      </c>
      <c r="H16" s="330"/>
      <c r="I16" s="203"/>
    </row>
    <row r="17" spans="1:9" x14ac:dyDescent="0.2">
      <c r="A17" s="211">
        <v>1</v>
      </c>
      <c r="B17" s="192" t="s">
        <v>4</v>
      </c>
      <c r="C17" s="306"/>
      <c r="D17" s="310"/>
      <c r="E17" s="299">
        <v>0</v>
      </c>
      <c r="F17" s="321"/>
      <c r="G17" s="234">
        <v>0</v>
      </c>
      <c r="H17" s="321"/>
      <c r="I17" s="202">
        <v>0</v>
      </c>
    </row>
    <row r="18" spans="1:9" x14ac:dyDescent="0.2">
      <c r="A18" s="191"/>
      <c r="B18" s="192"/>
      <c r="C18" s="306"/>
      <c r="D18" s="310"/>
      <c r="E18" s="300"/>
      <c r="F18" s="322"/>
      <c r="G18" s="323"/>
      <c r="H18" s="322"/>
      <c r="I18" s="204"/>
    </row>
    <row r="19" spans="1:9" x14ac:dyDescent="0.2">
      <c r="A19" s="211">
        <v>2</v>
      </c>
      <c r="B19" s="192" t="s">
        <v>122</v>
      </c>
      <c r="C19" s="306" t="s">
        <v>167</v>
      </c>
      <c r="D19" s="310"/>
      <c r="E19" s="300">
        <v>0</v>
      </c>
      <c r="F19" s="322"/>
      <c r="G19" s="323">
        <v>0</v>
      </c>
      <c r="H19" s="322"/>
      <c r="I19" s="204">
        <v>0</v>
      </c>
    </row>
    <row r="20" spans="1:9" x14ac:dyDescent="0.2">
      <c r="A20" s="212">
        <v>3</v>
      </c>
      <c r="B20" s="192" t="s">
        <v>66</v>
      </c>
      <c r="C20" s="306"/>
      <c r="D20" s="310"/>
      <c r="E20" s="300"/>
      <c r="F20" s="322"/>
      <c r="G20" s="323"/>
      <c r="H20" s="322"/>
      <c r="I20" s="204"/>
    </row>
    <row r="21" spans="1:9" s="194" customFormat="1" x14ac:dyDescent="0.2">
      <c r="A21" s="212">
        <v>4</v>
      </c>
      <c r="B21" s="193" t="s">
        <v>199</v>
      </c>
      <c r="C21" s="308" t="s">
        <v>39</v>
      </c>
      <c r="D21" s="312"/>
      <c r="E21" s="301">
        <v>0</v>
      </c>
      <c r="F21" s="324"/>
      <c r="G21" s="325">
        <v>0</v>
      </c>
      <c r="H21" s="324"/>
      <c r="I21" s="205">
        <v>0</v>
      </c>
    </row>
    <row r="22" spans="1:9" x14ac:dyDescent="0.2">
      <c r="A22" s="189"/>
      <c r="B22" s="192"/>
      <c r="C22" s="306"/>
      <c r="D22" s="310"/>
      <c r="E22" s="300"/>
      <c r="F22" s="322"/>
      <c r="G22" s="323"/>
      <c r="H22" s="322"/>
      <c r="I22" s="204"/>
    </row>
    <row r="23" spans="1:9" x14ac:dyDescent="0.2">
      <c r="A23" s="211">
        <v>5</v>
      </c>
      <c r="B23" s="192" t="s">
        <v>69</v>
      </c>
      <c r="C23" s="306"/>
      <c r="D23" s="310"/>
      <c r="E23" s="300">
        <f>SUM(E24:E28)</f>
        <v>0</v>
      </c>
      <c r="F23" s="322"/>
      <c r="G23" s="323">
        <f>SUM(G24:G28)</f>
        <v>0</v>
      </c>
      <c r="H23" s="322"/>
      <c r="I23" s="204">
        <f>SUM(I24:I28)</f>
        <v>0</v>
      </c>
    </row>
    <row r="24" spans="1:9" x14ac:dyDescent="0.2">
      <c r="A24" s="209" t="s">
        <v>123</v>
      </c>
      <c r="B24" s="192" t="s">
        <v>114</v>
      </c>
      <c r="C24" s="306" t="s">
        <v>168</v>
      </c>
      <c r="D24" s="310"/>
      <c r="E24" s="302">
        <v>0</v>
      </c>
      <c r="F24" s="326"/>
      <c r="G24" s="327">
        <v>0</v>
      </c>
      <c r="H24" s="326"/>
      <c r="I24" s="206">
        <v>0</v>
      </c>
    </row>
    <row r="25" spans="1:9" x14ac:dyDescent="0.2">
      <c r="A25" s="209" t="s">
        <v>124</v>
      </c>
      <c r="B25" s="192" t="s">
        <v>115</v>
      </c>
      <c r="C25" s="306" t="s">
        <v>168</v>
      </c>
      <c r="D25" s="310"/>
      <c r="E25" s="302">
        <v>0</v>
      </c>
      <c r="F25" s="326"/>
      <c r="G25" s="327">
        <v>0</v>
      </c>
      <c r="H25" s="326"/>
      <c r="I25" s="206">
        <v>0</v>
      </c>
    </row>
    <row r="26" spans="1:9" x14ac:dyDescent="0.2">
      <c r="A26" s="209" t="s">
        <v>125</v>
      </c>
      <c r="B26" s="192" t="s">
        <v>116</v>
      </c>
      <c r="C26" s="306" t="s">
        <v>168</v>
      </c>
      <c r="D26" s="310"/>
      <c r="E26" s="302">
        <v>0</v>
      </c>
      <c r="F26" s="326"/>
      <c r="G26" s="327">
        <v>0</v>
      </c>
      <c r="H26" s="326"/>
      <c r="I26" s="206">
        <v>0</v>
      </c>
    </row>
    <row r="27" spans="1:9" x14ac:dyDescent="0.2">
      <c r="A27" s="209" t="s">
        <v>126</v>
      </c>
      <c r="B27" s="192" t="s">
        <v>117</v>
      </c>
      <c r="C27" s="306" t="s">
        <v>168</v>
      </c>
      <c r="D27" s="310"/>
      <c r="E27" s="302">
        <v>0</v>
      </c>
      <c r="F27" s="326"/>
      <c r="G27" s="327">
        <v>0</v>
      </c>
      <c r="H27" s="326"/>
      <c r="I27" s="206">
        <v>0</v>
      </c>
    </row>
    <row r="28" spans="1:9" x14ac:dyDescent="0.2">
      <c r="A28" s="209" t="s">
        <v>127</v>
      </c>
      <c r="B28" s="192" t="s">
        <v>118</v>
      </c>
      <c r="C28" s="306" t="s">
        <v>168</v>
      </c>
      <c r="D28" s="310"/>
      <c r="E28" s="302">
        <v>0</v>
      </c>
      <c r="F28" s="326"/>
      <c r="G28" s="327">
        <v>0</v>
      </c>
      <c r="H28" s="326"/>
      <c r="I28" s="206">
        <v>0</v>
      </c>
    </row>
    <row r="29" spans="1:9" x14ac:dyDescent="0.2">
      <c r="A29" s="189"/>
      <c r="B29" s="192"/>
      <c r="C29" s="306"/>
      <c r="D29" s="310"/>
      <c r="E29" s="302"/>
      <c r="F29" s="326"/>
      <c r="G29" s="327"/>
      <c r="H29" s="326"/>
      <c r="I29" s="204"/>
    </row>
    <row r="30" spans="1:9" x14ac:dyDescent="0.2">
      <c r="A30" s="211">
        <v>6</v>
      </c>
      <c r="B30" s="192" t="s">
        <v>132</v>
      </c>
      <c r="C30" s="306"/>
      <c r="D30" s="310"/>
      <c r="E30" s="300">
        <v>0</v>
      </c>
      <c r="F30" s="322"/>
      <c r="G30" s="323">
        <v>0</v>
      </c>
      <c r="H30" s="322"/>
      <c r="I30" s="204">
        <v>0</v>
      </c>
    </row>
    <row r="31" spans="1:9" x14ac:dyDescent="0.2">
      <c r="A31" s="189"/>
      <c r="B31" s="192"/>
      <c r="C31" s="306"/>
      <c r="D31" s="310"/>
      <c r="E31" s="300"/>
      <c r="F31" s="322"/>
      <c r="G31" s="323"/>
      <c r="H31" s="322"/>
      <c r="I31" s="204"/>
    </row>
    <row r="32" spans="1:9" x14ac:dyDescent="0.2">
      <c r="A32" s="211">
        <f>A30+1</f>
        <v>7</v>
      </c>
      <c r="B32" s="192" t="s">
        <v>119</v>
      </c>
      <c r="C32" s="306"/>
      <c r="D32" s="310"/>
      <c r="E32" s="300">
        <v>0</v>
      </c>
      <c r="F32" s="322"/>
      <c r="G32" s="323">
        <v>0</v>
      </c>
      <c r="H32" s="322"/>
      <c r="I32" s="202">
        <v>0</v>
      </c>
    </row>
    <row r="33" spans="1:9" x14ac:dyDescent="0.2">
      <c r="A33" s="189"/>
      <c r="B33" s="192"/>
      <c r="C33" s="306"/>
      <c r="D33" s="310"/>
      <c r="E33" s="300"/>
      <c r="F33" s="322"/>
      <c r="G33" s="323"/>
      <c r="H33" s="322"/>
      <c r="I33" s="204"/>
    </row>
    <row r="34" spans="1:9" ht="47.25" x14ac:dyDescent="0.2">
      <c r="A34" s="211">
        <f>A32+1</f>
        <v>8</v>
      </c>
      <c r="B34" s="210" t="s">
        <v>162</v>
      </c>
      <c r="C34" s="306"/>
      <c r="D34" s="310"/>
      <c r="E34" s="300">
        <v>0</v>
      </c>
      <c r="F34" s="322"/>
      <c r="G34" s="325">
        <v>0</v>
      </c>
      <c r="H34" s="324"/>
      <c r="I34" s="204">
        <v>0</v>
      </c>
    </row>
    <row r="35" spans="1:9" x14ac:dyDescent="0.2">
      <c r="A35" s="189"/>
      <c r="B35" s="192"/>
      <c r="C35" s="306"/>
      <c r="D35" s="310"/>
      <c r="E35" s="300"/>
      <c r="F35" s="322"/>
      <c r="G35" s="323"/>
      <c r="H35" s="322"/>
      <c r="I35" s="204"/>
    </row>
    <row r="36" spans="1:9" x14ac:dyDescent="0.2">
      <c r="A36" s="211">
        <f>A34+1</f>
        <v>9</v>
      </c>
      <c r="B36" s="210" t="s">
        <v>128</v>
      </c>
      <c r="C36" s="306"/>
      <c r="D36" s="310"/>
      <c r="E36" s="300">
        <v>0</v>
      </c>
      <c r="F36" s="322"/>
      <c r="G36" s="325">
        <v>0</v>
      </c>
      <c r="H36" s="324"/>
      <c r="I36" s="204">
        <v>0</v>
      </c>
    </row>
    <row r="37" spans="1:9" x14ac:dyDescent="0.2">
      <c r="A37" s="189"/>
      <c r="B37" s="192"/>
      <c r="C37" s="306"/>
      <c r="D37" s="310"/>
      <c r="E37" s="302"/>
      <c r="F37" s="326"/>
      <c r="G37" s="327"/>
      <c r="H37" s="326"/>
      <c r="I37" s="204"/>
    </row>
    <row r="38" spans="1:9" x14ac:dyDescent="0.2">
      <c r="A38" s="211">
        <f>A36+1</f>
        <v>10</v>
      </c>
      <c r="B38" s="192" t="s">
        <v>130</v>
      </c>
      <c r="C38" s="306"/>
      <c r="D38" s="310"/>
      <c r="E38" s="300">
        <f>SUM(E17:E23,E30:E37)</f>
        <v>0</v>
      </c>
      <c r="F38" s="322"/>
      <c r="G38" s="323">
        <f>SUM(G17:G23,G30:G37)</f>
        <v>0</v>
      </c>
      <c r="H38" s="322"/>
      <c r="I38" s="204">
        <f>SUM(I17:I23,I30:I37)</f>
        <v>0</v>
      </c>
    </row>
    <row r="39" spans="1:9" x14ac:dyDescent="0.2">
      <c r="A39" s="306"/>
      <c r="B39" s="192"/>
      <c r="C39" s="306"/>
      <c r="D39" s="310"/>
      <c r="E39" s="300"/>
      <c r="F39" s="322"/>
      <c r="G39" s="323"/>
      <c r="H39" s="322"/>
      <c r="I39" s="204"/>
    </row>
    <row r="40" spans="1:9" x14ac:dyDescent="0.2">
      <c r="A40" s="211">
        <f>A38+1</f>
        <v>11</v>
      </c>
      <c r="B40" s="195" t="s">
        <v>163</v>
      </c>
      <c r="C40" s="306" t="s">
        <v>39</v>
      </c>
      <c r="D40" s="310"/>
      <c r="E40" s="300"/>
      <c r="F40" s="322"/>
      <c r="G40" s="323"/>
      <c r="H40" s="322"/>
      <c r="I40" s="204"/>
    </row>
    <row r="41" spans="1:9" x14ac:dyDescent="0.2">
      <c r="A41" s="306"/>
      <c r="B41" s="192"/>
      <c r="C41" s="306"/>
      <c r="D41" s="310"/>
      <c r="E41" s="300"/>
      <c r="F41" s="322"/>
      <c r="G41" s="323"/>
      <c r="H41" s="322"/>
      <c r="I41" s="204"/>
    </row>
    <row r="42" spans="1:9" s="196" customFormat="1" x14ac:dyDescent="0.2">
      <c r="A42" s="211">
        <f t="shared" ref="A42" si="0">A40+1</f>
        <v>12</v>
      </c>
      <c r="B42" s="195" t="s">
        <v>146</v>
      </c>
      <c r="C42" s="304"/>
      <c r="D42" s="313"/>
      <c r="E42" s="299">
        <f>ROUND(E38*(C42+100%),0)</f>
        <v>0</v>
      </c>
      <c r="F42" s="321"/>
      <c r="G42" s="234">
        <f>ROUND(G38*(C42+100%),0)</f>
        <v>0</v>
      </c>
      <c r="H42" s="321"/>
      <c r="I42" s="202">
        <f>ROUND(I38*(C42+100%),0)</f>
        <v>0</v>
      </c>
    </row>
    <row r="43" spans="1:9" x14ac:dyDescent="0.2">
      <c r="A43" s="306"/>
      <c r="B43" s="192"/>
      <c r="C43" s="307"/>
      <c r="D43" s="311"/>
      <c r="E43" s="300"/>
      <c r="F43" s="322"/>
      <c r="G43" s="323"/>
      <c r="H43" s="322"/>
      <c r="I43" s="204"/>
    </row>
    <row r="44" spans="1:9" x14ac:dyDescent="0.2">
      <c r="A44" s="211">
        <f t="shared" ref="A44" si="1">A42+1</f>
        <v>13</v>
      </c>
      <c r="B44" s="192" t="s">
        <v>164</v>
      </c>
      <c r="C44" s="307" t="s">
        <v>39</v>
      </c>
      <c r="D44" s="311"/>
      <c r="E44" s="300"/>
      <c r="F44" s="322"/>
      <c r="G44" s="323"/>
      <c r="H44" s="322"/>
      <c r="I44" s="204"/>
    </row>
    <row r="45" spans="1:9" x14ac:dyDescent="0.2">
      <c r="A45" s="306"/>
      <c r="B45" s="192"/>
      <c r="C45" s="307"/>
      <c r="D45" s="311"/>
      <c r="E45" s="300"/>
      <c r="F45" s="322"/>
      <c r="G45" s="323"/>
      <c r="H45" s="322"/>
      <c r="I45" s="204"/>
    </row>
    <row r="46" spans="1:9" x14ac:dyDescent="0.2">
      <c r="A46" s="211">
        <f t="shared" ref="A46" si="2">A44+1</f>
        <v>14</v>
      </c>
      <c r="B46" s="195" t="s">
        <v>12</v>
      </c>
      <c r="C46" s="304"/>
      <c r="D46" s="313"/>
      <c r="E46" s="299">
        <f>ROUND(E42*(C46+100%),0)</f>
        <v>0</v>
      </c>
      <c r="F46" s="321"/>
      <c r="G46" s="234">
        <f>ROUND(G42*(C46+100%),0)</f>
        <v>0</v>
      </c>
      <c r="H46" s="321"/>
      <c r="I46" s="299">
        <f>ROUND(I42*(C46+100%),0)</f>
        <v>0</v>
      </c>
    </row>
    <row r="47" spans="1:9" x14ac:dyDescent="0.2">
      <c r="A47" s="306"/>
      <c r="B47" s="195"/>
      <c r="C47" s="305"/>
      <c r="D47" s="314"/>
      <c r="E47" s="299"/>
      <c r="F47" s="321"/>
      <c r="G47" s="234"/>
      <c r="H47" s="321"/>
      <c r="I47" s="299"/>
    </row>
    <row r="48" spans="1:9" ht="31.5" x14ac:dyDescent="0.2">
      <c r="A48" s="211">
        <f t="shared" ref="A48" si="3">A46+1</f>
        <v>15</v>
      </c>
      <c r="B48" s="197" t="s">
        <v>121</v>
      </c>
      <c r="C48" s="305"/>
      <c r="D48" s="314"/>
      <c r="E48" s="299">
        <v>0</v>
      </c>
      <c r="F48" s="321"/>
      <c r="G48" s="234">
        <v>0</v>
      </c>
      <c r="H48" s="321"/>
      <c r="I48" s="299">
        <v>0</v>
      </c>
    </row>
    <row r="49" spans="1:257" x14ac:dyDescent="0.2">
      <c r="A49" s="211"/>
      <c r="B49" s="195"/>
      <c r="C49" s="305"/>
      <c r="D49" s="314"/>
      <c r="E49" s="299"/>
      <c r="F49" s="321"/>
      <c r="G49" s="234"/>
      <c r="H49" s="321"/>
      <c r="I49" s="299"/>
    </row>
    <row r="50" spans="1:257" s="196" customFormat="1" ht="16.5" thickBot="1" x14ac:dyDescent="0.25">
      <c r="A50" s="235">
        <f>A48+1</f>
        <v>16</v>
      </c>
      <c r="B50" s="236" t="s">
        <v>129</v>
      </c>
      <c r="C50" s="303"/>
      <c r="D50" s="315"/>
      <c r="E50" s="298">
        <f>E46+E48</f>
        <v>0</v>
      </c>
      <c r="F50" s="328"/>
      <c r="G50" s="329">
        <f>G46+G48</f>
        <v>0</v>
      </c>
      <c r="H50" s="328"/>
      <c r="I50" s="298">
        <f>I46+I48</f>
        <v>0</v>
      </c>
    </row>
    <row r="51" spans="1:257" s="201" customFormat="1" ht="12" customHeight="1" x14ac:dyDescent="0.2">
      <c r="A51" s="198"/>
      <c r="B51" s="199"/>
      <c r="C51" s="200"/>
      <c r="D51" s="200"/>
      <c r="G51" s="200"/>
      <c r="H51" s="200"/>
      <c r="I51" s="200"/>
    </row>
    <row r="52" spans="1:257" s="201" customFormat="1" ht="12" customHeight="1" x14ac:dyDescent="0.2">
      <c r="A52" s="404" t="s">
        <v>173</v>
      </c>
      <c r="B52" s="404"/>
      <c r="C52" s="404"/>
      <c r="D52" s="404"/>
      <c r="E52" s="404"/>
      <c r="F52" s="404"/>
      <c r="G52" s="404"/>
      <c r="H52" s="404"/>
      <c r="I52" s="404"/>
    </row>
    <row r="53" spans="1:257" s="201" customFormat="1" ht="26.25" customHeight="1" x14ac:dyDescent="0.2">
      <c r="A53" s="403" t="s">
        <v>172</v>
      </c>
      <c r="B53" s="403"/>
      <c r="C53" s="403"/>
      <c r="D53" s="403"/>
      <c r="E53" s="403"/>
      <c r="F53" s="403"/>
      <c r="G53" s="403"/>
      <c r="H53" s="403"/>
      <c r="I53" s="403"/>
    </row>
    <row r="54" spans="1:257" s="185" customFormat="1" ht="15.75" customHeight="1" x14ac:dyDescent="0.2">
      <c r="A54" s="403" t="s">
        <v>208</v>
      </c>
      <c r="B54" s="403"/>
      <c r="C54" s="403"/>
      <c r="D54" s="403"/>
      <c r="E54" s="403"/>
      <c r="F54" s="403"/>
      <c r="G54" s="403"/>
      <c r="H54" s="403"/>
      <c r="I54" s="403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1"/>
      <c r="AJ54" s="181"/>
      <c r="AK54" s="181"/>
      <c r="AL54" s="181"/>
      <c r="AM54" s="181"/>
      <c r="AN54" s="181"/>
      <c r="AO54" s="181"/>
      <c r="AP54" s="181"/>
      <c r="AQ54" s="181"/>
      <c r="AR54" s="181"/>
      <c r="AS54" s="181"/>
      <c r="AT54" s="181"/>
      <c r="AU54" s="181"/>
      <c r="AV54" s="181"/>
      <c r="AW54" s="181"/>
      <c r="AX54" s="181"/>
      <c r="AY54" s="181"/>
      <c r="AZ54" s="181"/>
      <c r="BA54" s="181"/>
      <c r="BB54" s="181"/>
      <c r="BC54" s="181"/>
      <c r="BD54" s="181"/>
      <c r="BE54" s="181"/>
      <c r="BF54" s="181"/>
      <c r="BG54" s="181"/>
      <c r="BH54" s="181"/>
      <c r="BI54" s="181"/>
      <c r="BJ54" s="181"/>
      <c r="BK54" s="181"/>
      <c r="BL54" s="181"/>
      <c r="BM54" s="181"/>
      <c r="BN54" s="181"/>
      <c r="BO54" s="181"/>
      <c r="BP54" s="181"/>
      <c r="BQ54" s="181"/>
      <c r="BR54" s="181"/>
      <c r="BS54" s="181"/>
      <c r="BT54" s="181"/>
      <c r="BU54" s="181"/>
      <c r="BV54" s="181"/>
      <c r="BW54" s="181"/>
      <c r="BX54" s="181"/>
      <c r="BY54" s="181"/>
      <c r="BZ54" s="181"/>
      <c r="CA54" s="181"/>
      <c r="CB54" s="181"/>
      <c r="CC54" s="181"/>
      <c r="CD54" s="181"/>
      <c r="CE54" s="181"/>
      <c r="CF54" s="181"/>
      <c r="CG54" s="181"/>
      <c r="CH54" s="181"/>
      <c r="CI54" s="181"/>
      <c r="CJ54" s="181"/>
      <c r="CK54" s="181"/>
      <c r="CL54" s="181"/>
      <c r="CM54" s="181"/>
      <c r="CN54" s="181"/>
      <c r="CO54" s="181"/>
      <c r="CP54" s="181"/>
      <c r="CQ54" s="181"/>
      <c r="CR54" s="181"/>
      <c r="CS54" s="181"/>
      <c r="CT54" s="181"/>
      <c r="CU54" s="181"/>
      <c r="CV54" s="181"/>
      <c r="CW54" s="181"/>
      <c r="CX54" s="181"/>
      <c r="CY54" s="181"/>
      <c r="CZ54" s="181"/>
      <c r="DA54" s="181"/>
      <c r="DB54" s="181"/>
      <c r="DC54" s="181"/>
      <c r="DD54" s="181"/>
      <c r="DE54" s="181"/>
      <c r="DF54" s="181"/>
      <c r="DG54" s="181"/>
      <c r="DH54" s="181"/>
      <c r="DI54" s="181"/>
      <c r="DJ54" s="181"/>
      <c r="DK54" s="181"/>
      <c r="DL54" s="181"/>
      <c r="DM54" s="181"/>
      <c r="DN54" s="181"/>
      <c r="DO54" s="181"/>
      <c r="DP54" s="181"/>
      <c r="DQ54" s="181"/>
      <c r="DR54" s="181"/>
      <c r="DS54" s="181"/>
      <c r="DT54" s="181"/>
      <c r="DU54" s="181"/>
      <c r="DV54" s="181"/>
      <c r="DW54" s="181"/>
      <c r="DX54" s="181"/>
      <c r="DY54" s="181"/>
      <c r="DZ54" s="181"/>
      <c r="EA54" s="181"/>
      <c r="EB54" s="181"/>
      <c r="EC54" s="181"/>
      <c r="ED54" s="181"/>
      <c r="EE54" s="181"/>
      <c r="EF54" s="181"/>
      <c r="EG54" s="181"/>
      <c r="EH54" s="181"/>
      <c r="EI54" s="181"/>
      <c r="EJ54" s="181"/>
      <c r="EK54" s="181"/>
      <c r="EL54" s="181"/>
      <c r="EM54" s="181"/>
      <c r="EN54" s="181"/>
      <c r="EO54" s="181"/>
      <c r="EP54" s="181"/>
      <c r="EQ54" s="181"/>
      <c r="ER54" s="181"/>
      <c r="ES54" s="181"/>
      <c r="ET54" s="181"/>
      <c r="EU54" s="181"/>
      <c r="EV54" s="181"/>
      <c r="EW54" s="181"/>
      <c r="EX54" s="181"/>
      <c r="EY54" s="181"/>
      <c r="EZ54" s="181"/>
      <c r="FA54" s="181"/>
      <c r="FB54" s="181"/>
      <c r="FC54" s="181"/>
      <c r="FD54" s="181"/>
      <c r="FE54" s="181"/>
      <c r="FF54" s="181"/>
      <c r="FG54" s="181"/>
      <c r="FH54" s="181"/>
      <c r="FI54" s="181"/>
      <c r="FJ54" s="181"/>
      <c r="FK54" s="181"/>
      <c r="FL54" s="181"/>
      <c r="FM54" s="181"/>
      <c r="FN54" s="181"/>
      <c r="FO54" s="181"/>
      <c r="FP54" s="181"/>
      <c r="FQ54" s="181"/>
      <c r="FR54" s="181"/>
      <c r="FS54" s="181"/>
      <c r="FT54" s="181"/>
      <c r="FU54" s="181"/>
      <c r="FV54" s="181"/>
      <c r="FW54" s="181"/>
      <c r="FX54" s="181"/>
      <c r="FY54" s="181"/>
      <c r="FZ54" s="181"/>
      <c r="GA54" s="181"/>
      <c r="GB54" s="181"/>
      <c r="GC54" s="181"/>
      <c r="GD54" s="181"/>
      <c r="GE54" s="181"/>
      <c r="GF54" s="181"/>
      <c r="GG54" s="181"/>
      <c r="GH54" s="181"/>
      <c r="GI54" s="181"/>
      <c r="GJ54" s="181"/>
      <c r="GK54" s="181"/>
      <c r="GL54" s="181"/>
      <c r="GM54" s="181"/>
      <c r="GN54" s="181"/>
      <c r="GO54" s="181"/>
      <c r="GP54" s="181"/>
      <c r="GQ54" s="181"/>
      <c r="GR54" s="181"/>
      <c r="GS54" s="181"/>
      <c r="GT54" s="181"/>
      <c r="GU54" s="181"/>
      <c r="GV54" s="181"/>
      <c r="GW54" s="181"/>
      <c r="GX54" s="181"/>
      <c r="GY54" s="181"/>
      <c r="GZ54" s="181"/>
      <c r="HA54" s="181"/>
      <c r="HB54" s="181"/>
      <c r="HC54" s="181"/>
      <c r="HD54" s="181"/>
      <c r="HE54" s="181"/>
      <c r="HF54" s="181"/>
      <c r="HG54" s="181"/>
      <c r="HH54" s="181"/>
      <c r="HI54" s="181"/>
      <c r="HJ54" s="181"/>
      <c r="HK54" s="181"/>
      <c r="HL54" s="181"/>
      <c r="HM54" s="181"/>
      <c r="HN54" s="181"/>
      <c r="HO54" s="181"/>
      <c r="HP54" s="181"/>
      <c r="HQ54" s="181"/>
      <c r="HR54" s="181"/>
      <c r="HS54" s="181"/>
      <c r="HT54" s="181"/>
      <c r="HU54" s="181"/>
      <c r="HV54" s="181"/>
      <c r="HW54" s="181"/>
      <c r="HX54" s="181"/>
      <c r="HY54" s="181"/>
      <c r="HZ54" s="181"/>
      <c r="IA54" s="181"/>
      <c r="IB54" s="181"/>
      <c r="IC54" s="181"/>
      <c r="ID54" s="181"/>
      <c r="IE54" s="181"/>
      <c r="IF54" s="181"/>
      <c r="IG54" s="181"/>
      <c r="IH54" s="181"/>
      <c r="II54" s="181"/>
      <c r="IJ54" s="181"/>
      <c r="IK54" s="181"/>
      <c r="IL54" s="181"/>
      <c r="IM54" s="181"/>
      <c r="IN54" s="181"/>
      <c r="IO54" s="181"/>
      <c r="IP54" s="181"/>
      <c r="IQ54" s="181"/>
      <c r="IR54" s="181"/>
      <c r="IS54" s="181"/>
      <c r="IT54" s="181"/>
      <c r="IU54" s="181"/>
      <c r="IV54" s="181"/>
      <c r="IW54" s="181"/>
    </row>
    <row r="56" spans="1:257" x14ac:dyDescent="0.2">
      <c r="A56" s="11"/>
      <c r="B56" s="11"/>
      <c r="C56" s="11"/>
      <c r="D56" s="11"/>
      <c r="E56" s="11"/>
    </row>
    <row r="57" spans="1:257" x14ac:dyDescent="0.2">
      <c r="A57" s="402" t="s">
        <v>174</v>
      </c>
      <c r="B57" s="402"/>
      <c r="C57" s="402"/>
      <c r="D57" s="402"/>
      <c r="E57" s="402"/>
    </row>
    <row r="58" spans="1:257" x14ac:dyDescent="0.2">
      <c r="A58" s="333"/>
      <c r="B58"/>
      <c r="C58"/>
      <c r="D58"/>
      <c r="E58"/>
    </row>
  </sheetData>
  <mergeCells count="13">
    <mergeCell ref="A2:I2"/>
    <mergeCell ref="A3:I3"/>
    <mergeCell ref="A12:A13"/>
    <mergeCell ref="B12:B13"/>
    <mergeCell ref="C12:C13"/>
    <mergeCell ref="D12:E12"/>
    <mergeCell ref="F12:G12"/>
    <mergeCell ref="H12:I12"/>
    <mergeCell ref="A57:E57"/>
    <mergeCell ref="A54:I54"/>
    <mergeCell ref="A53:I53"/>
    <mergeCell ref="A52:I52"/>
    <mergeCell ref="A4:I4"/>
  </mergeCells>
  <phoneticPr fontId="18" type="noConversion"/>
  <printOptions horizontalCentered="1"/>
  <pageMargins left="0.59055118110236227" right="0.39370078740157483" top="0.78740157480314965" bottom="0.59055118110236227" header="0.51181102362204722" footer="0.51181102362204722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view="pageBreakPreview" zoomScale="75" zoomScaleNormal="80" workbookViewId="0">
      <selection activeCell="F1" sqref="F1"/>
    </sheetView>
  </sheetViews>
  <sheetFormatPr defaultColWidth="8.5" defaultRowHeight="12.75" x14ac:dyDescent="0.2"/>
  <cols>
    <col min="1" max="1" width="8.5" style="254" customWidth="1"/>
    <col min="2" max="2" width="67.5" style="254" customWidth="1"/>
    <col min="3" max="3" width="23.1640625" style="254" customWidth="1"/>
    <col min="4" max="4" width="21" style="254" customWidth="1"/>
    <col min="5" max="5" width="20.83203125" style="254" customWidth="1"/>
    <col min="6" max="6" width="23" style="254" customWidth="1"/>
    <col min="7" max="7" width="20" style="254" customWidth="1"/>
    <col min="8" max="8" width="12.6640625" style="254" customWidth="1"/>
    <col min="9" max="255" width="9.33203125" style="254" customWidth="1"/>
    <col min="256" max="16384" width="8.5" style="254"/>
  </cols>
  <sheetData>
    <row r="1" spans="1:6" ht="15.75" x14ac:dyDescent="0.25">
      <c r="A1" s="253"/>
      <c r="F1" s="400" t="s">
        <v>211</v>
      </c>
    </row>
    <row r="2" spans="1:6" ht="15.75" x14ac:dyDescent="0.25">
      <c r="A2" s="418" t="s">
        <v>0</v>
      </c>
      <c r="B2" s="418"/>
      <c r="C2" s="418"/>
      <c r="D2" s="418"/>
      <c r="E2" s="418"/>
      <c r="F2" s="418"/>
    </row>
    <row r="3" spans="1:6" ht="15.75" x14ac:dyDescent="0.25">
      <c r="A3" s="418" t="s">
        <v>160</v>
      </c>
      <c r="B3" s="418"/>
      <c r="C3" s="418"/>
      <c r="D3" s="418"/>
      <c r="E3" s="418"/>
      <c r="F3" s="418"/>
    </row>
    <row r="4" spans="1:6" ht="15.75" x14ac:dyDescent="0.25">
      <c r="A4" s="418" t="s">
        <v>19</v>
      </c>
      <c r="B4" s="418"/>
      <c r="C4" s="418"/>
      <c r="D4" s="418"/>
      <c r="E4" s="418"/>
      <c r="F4" s="418"/>
    </row>
    <row r="5" spans="1:6" ht="15.75" x14ac:dyDescent="0.25">
      <c r="A5" s="255"/>
      <c r="B5" s="255"/>
      <c r="C5" s="255"/>
      <c r="D5" s="255"/>
      <c r="E5" s="255"/>
      <c r="F5" s="255"/>
    </row>
    <row r="6" spans="1:6" ht="15.75" thickBot="1" x14ac:dyDescent="0.25">
      <c r="A6" s="256"/>
      <c r="B6" s="256"/>
      <c r="C6" s="256"/>
      <c r="D6" s="256"/>
      <c r="E6" s="256"/>
      <c r="F6" s="256"/>
    </row>
    <row r="7" spans="1:6" ht="15.75" x14ac:dyDescent="0.25">
      <c r="A7" s="271"/>
      <c r="B7" s="272"/>
      <c r="C7" s="273" t="s">
        <v>175</v>
      </c>
      <c r="D7" s="273" t="s">
        <v>147</v>
      </c>
      <c r="E7" s="273" t="s">
        <v>148</v>
      </c>
      <c r="F7" s="274" t="s">
        <v>120</v>
      </c>
    </row>
    <row r="8" spans="1:6" ht="15.75" x14ac:dyDescent="0.25">
      <c r="A8" s="275" t="s">
        <v>108</v>
      </c>
      <c r="B8" s="257" t="s">
        <v>109</v>
      </c>
      <c r="C8" s="257"/>
      <c r="D8" s="257" t="s">
        <v>149</v>
      </c>
      <c r="E8" s="257" t="s">
        <v>150</v>
      </c>
      <c r="F8" s="276" t="s">
        <v>151</v>
      </c>
    </row>
    <row r="9" spans="1:6" ht="18" customHeight="1" x14ac:dyDescent="0.25">
      <c r="A9" s="280"/>
      <c r="B9" s="260"/>
      <c r="C9" s="257" t="s">
        <v>188</v>
      </c>
      <c r="D9" s="257" t="s">
        <v>188</v>
      </c>
      <c r="E9" s="257" t="s">
        <v>188</v>
      </c>
      <c r="F9" s="276" t="s">
        <v>152</v>
      </c>
    </row>
    <row r="10" spans="1:6" ht="18" customHeight="1" x14ac:dyDescent="0.25">
      <c r="A10" s="277"/>
      <c r="B10" s="258"/>
      <c r="C10" s="257"/>
      <c r="D10" s="257"/>
      <c r="E10" s="257"/>
      <c r="F10" s="276" t="s">
        <v>188</v>
      </c>
    </row>
    <row r="11" spans="1:6" ht="16.5" thickBot="1" x14ac:dyDescent="0.3">
      <c r="A11" s="278">
        <v>1</v>
      </c>
      <c r="B11" s="259">
        <v>2</v>
      </c>
      <c r="C11" s="259">
        <v>3</v>
      </c>
      <c r="D11" s="259">
        <v>4</v>
      </c>
      <c r="E11" s="259">
        <v>5</v>
      </c>
      <c r="F11" s="279">
        <v>6</v>
      </c>
    </row>
    <row r="12" spans="1:6" ht="15.75" x14ac:dyDescent="0.25">
      <c r="A12" s="280"/>
      <c r="B12" s="260" t="s">
        <v>187</v>
      </c>
      <c r="C12" s="266"/>
      <c r="D12" s="266"/>
      <c r="E12" s="266"/>
      <c r="F12" s="281"/>
    </row>
    <row r="13" spans="1:6" ht="15.75" x14ac:dyDescent="0.25">
      <c r="A13" s="280"/>
      <c r="B13" s="260"/>
      <c r="C13" s="266"/>
      <c r="D13" s="266"/>
      <c r="E13" s="266"/>
      <c r="F13" s="281"/>
    </row>
    <row r="14" spans="1:6" ht="15.75" x14ac:dyDescent="0.25">
      <c r="A14" s="275">
        <v>1</v>
      </c>
      <c r="B14" s="260" t="s">
        <v>4</v>
      </c>
      <c r="C14" s="267">
        <v>0</v>
      </c>
      <c r="D14" s="267">
        <v>0</v>
      </c>
      <c r="E14" s="267">
        <v>0</v>
      </c>
      <c r="F14" s="282">
        <f>SUM(C14:E14)</f>
        <v>0</v>
      </c>
    </row>
    <row r="15" spans="1:6" ht="15.75" x14ac:dyDescent="0.25">
      <c r="A15" s="280"/>
      <c r="B15" s="260"/>
      <c r="C15" s="267"/>
      <c r="D15" s="267"/>
      <c r="E15" s="267"/>
      <c r="F15" s="282"/>
    </row>
    <row r="16" spans="1:6" ht="15.75" x14ac:dyDescent="0.25">
      <c r="A16" s="275">
        <v>2</v>
      </c>
      <c r="B16" s="260" t="s">
        <v>153</v>
      </c>
      <c r="C16" s="267">
        <v>0</v>
      </c>
      <c r="D16" s="267">
        <v>0</v>
      </c>
      <c r="E16" s="267">
        <v>0</v>
      </c>
      <c r="F16" s="282">
        <f>SUM(C16:E16)</f>
        <v>0</v>
      </c>
    </row>
    <row r="17" spans="1:8" ht="15.75" x14ac:dyDescent="0.25">
      <c r="A17" s="275">
        <f>A16+1</f>
        <v>3</v>
      </c>
      <c r="B17" s="260" t="s">
        <v>66</v>
      </c>
      <c r="C17" s="267">
        <v>0</v>
      </c>
      <c r="D17" s="267">
        <v>0</v>
      </c>
      <c r="E17" s="267">
        <v>0</v>
      </c>
      <c r="F17" s="282">
        <f>SUM(C17:E17)</f>
        <v>0</v>
      </c>
    </row>
    <row r="18" spans="1:8" ht="15.75" x14ac:dyDescent="0.25">
      <c r="A18" s="275"/>
      <c r="B18" s="260"/>
      <c r="C18" s="267"/>
      <c r="D18" s="267"/>
      <c r="E18" s="267"/>
      <c r="F18" s="282"/>
    </row>
    <row r="19" spans="1:8" ht="15.75" x14ac:dyDescent="0.25">
      <c r="A19" s="275">
        <f>A17+1</f>
        <v>4</v>
      </c>
      <c r="B19" s="260" t="s">
        <v>200</v>
      </c>
      <c r="C19" s="267">
        <v>0</v>
      </c>
      <c r="D19" s="267">
        <v>0</v>
      </c>
      <c r="E19" s="267">
        <v>0</v>
      </c>
      <c r="F19" s="282">
        <f>SUM(C19:E19)</f>
        <v>0</v>
      </c>
      <c r="G19" s="264"/>
    </row>
    <row r="20" spans="1:8" ht="15.75" x14ac:dyDescent="0.25">
      <c r="A20" s="275"/>
      <c r="B20" s="260"/>
      <c r="C20" s="267"/>
      <c r="D20" s="267"/>
      <c r="E20" s="267"/>
      <c r="F20" s="282"/>
    </row>
    <row r="21" spans="1:8" ht="15.75" x14ac:dyDescent="0.25">
      <c r="A21" s="275">
        <v>5</v>
      </c>
      <c r="B21" s="260" t="s">
        <v>69</v>
      </c>
      <c r="C21" s="267">
        <f>SUM(C22:C26)</f>
        <v>0</v>
      </c>
      <c r="D21" s="267">
        <f>SUM(D22:D26)</f>
        <v>0</v>
      </c>
      <c r="E21" s="267">
        <f>SUM(E22:E26)</f>
        <v>0</v>
      </c>
      <c r="F21" s="282">
        <f t="shared" ref="F21:F26" si="0">SUM(C21:E21)</f>
        <v>0</v>
      </c>
      <c r="G21" s="261"/>
      <c r="H21" s="261"/>
    </row>
    <row r="22" spans="1:8" ht="15.75" x14ac:dyDescent="0.25">
      <c r="A22" s="283" t="s">
        <v>123</v>
      </c>
      <c r="B22" s="260" t="s">
        <v>154</v>
      </c>
      <c r="C22" s="268">
        <v>0</v>
      </c>
      <c r="D22" s="268">
        <v>0</v>
      </c>
      <c r="E22" s="268">
        <v>0</v>
      </c>
      <c r="F22" s="284">
        <f t="shared" si="0"/>
        <v>0</v>
      </c>
    </row>
    <row r="23" spans="1:8" ht="15.75" x14ac:dyDescent="0.25">
      <c r="A23" s="283" t="s">
        <v>124</v>
      </c>
      <c r="B23" s="260" t="s">
        <v>155</v>
      </c>
      <c r="C23" s="268">
        <v>0</v>
      </c>
      <c r="D23" s="268">
        <v>0</v>
      </c>
      <c r="E23" s="268">
        <v>0</v>
      </c>
      <c r="F23" s="284">
        <f t="shared" si="0"/>
        <v>0</v>
      </c>
    </row>
    <row r="24" spans="1:8" ht="15.75" x14ac:dyDescent="0.25">
      <c r="A24" s="283" t="s">
        <v>125</v>
      </c>
      <c r="B24" s="260" t="s">
        <v>156</v>
      </c>
      <c r="C24" s="268">
        <v>0</v>
      </c>
      <c r="D24" s="268">
        <v>0</v>
      </c>
      <c r="E24" s="268">
        <v>0</v>
      </c>
      <c r="F24" s="284">
        <f t="shared" si="0"/>
        <v>0</v>
      </c>
    </row>
    <row r="25" spans="1:8" ht="15.75" x14ac:dyDescent="0.25">
      <c r="A25" s="283" t="s">
        <v>126</v>
      </c>
      <c r="B25" s="260" t="s">
        <v>157</v>
      </c>
      <c r="C25" s="268">
        <v>0</v>
      </c>
      <c r="D25" s="268">
        <v>0</v>
      </c>
      <c r="E25" s="268">
        <v>0</v>
      </c>
      <c r="F25" s="284">
        <f t="shared" si="0"/>
        <v>0</v>
      </c>
    </row>
    <row r="26" spans="1:8" ht="15.75" x14ac:dyDescent="0.25">
      <c r="A26" s="283" t="s">
        <v>127</v>
      </c>
      <c r="B26" s="260" t="s">
        <v>178</v>
      </c>
      <c r="C26" s="268">
        <f>SUM(C22:C25)*0.02</f>
        <v>0</v>
      </c>
      <c r="D26" s="268">
        <f>SUM(D22:D25)*0.02</f>
        <v>0</v>
      </c>
      <c r="E26" s="268">
        <f>SUM(E22:E25)*0.02</f>
        <v>0</v>
      </c>
      <c r="F26" s="284">
        <f t="shared" si="0"/>
        <v>0</v>
      </c>
    </row>
    <row r="27" spans="1:8" ht="15.75" x14ac:dyDescent="0.25">
      <c r="A27" s="275"/>
      <c r="B27" s="260"/>
      <c r="C27" s="267"/>
      <c r="D27" s="267"/>
      <c r="E27" s="267"/>
      <c r="F27" s="282"/>
    </row>
    <row r="28" spans="1:8" ht="15.75" x14ac:dyDescent="0.25">
      <c r="A28" s="275">
        <f>A21+1</f>
        <v>6</v>
      </c>
      <c r="B28" s="260" t="s">
        <v>158</v>
      </c>
      <c r="C28" s="267">
        <v>0</v>
      </c>
      <c r="D28" s="267">
        <v>0</v>
      </c>
      <c r="E28" s="267">
        <v>0</v>
      </c>
      <c r="F28" s="282">
        <f>SUM(C28:E28)</f>
        <v>0</v>
      </c>
    </row>
    <row r="29" spans="1:8" ht="15.75" x14ac:dyDescent="0.25">
      <c r="A29" s="275"/>
      <c r="B29" s="260"/>
      <c r="C29" s="267"/>
      <c r="D29" s="267"/>
      <c r="E29" s="267"/>
      <c r="F29" s="282"/>
    </row>
    <row r="30" spans="1:8" ht="15.75" x14ac:dyDescent="0.25">
      <c r="A30" s="275">
        <f>A28+1</f>
        <v>7</v>
      </c>
      <c r="B30" s="260" t="s">
        <v>159</v>
      </c>
      <c r="C30" s="267">
        <v>0</v>
      </c>
      <c r="D30" s="267">
        <v>0</v>
      </c>
      <c r="E30" s="267">
        <v>0</v>
      </c>
      <c r="F30" s="282">
        <f>SUM(C30:E30)</f>
        <v>0</v>
      </c>
    </row>
    <row r="31" spans="1:8" ht="15.75" x14ac:dyDescent="0.25">
      <c r="A31" s="275"/>
      <c r="B31" s="260"/>
      <c r="C31" s="267"/>
      <c r="D31" s="267"/>
      <c r="E31" s="267"/>
      <c r="F31" s="282"/>
    </row>
    <row r="32" spans="1:8" ht="15.75" x14ac:dyDescent="0.25">
      <c r="A32" s="275">
        <f>A30+1</f>
        <v>8</v>
      </c>
      <c r="B32" s="260" t="s">
        <v>145</v>
      </c>
      <c r="C32" s="267">
        <f>SUM(C14:C21,C28:C31)</f>
        <v>0</v>
      </c>
      <c r="D32" s="267">
        <f>SUM(D14:D21,D28:D31)</f>
        <v>0</v>
      </c>
      <c r="E32" s="267">
        <f>SUM(E14:E21,E28:E31)</f>
        <v>0</v>
      </c>
      <c r="F32" s="282">
        <f>SUM(C32:E32)</f>
        <v>0</v>
      </c>
      <c r="G32" s="261"/>
    </row>
    <row r="33" spans="1:10" ht="15.75" x14ac:dyDescent="0.25">
      <c r="A33" s="275"/>
      <c r="B33" s="260"/>
      <c r="C33" s="267"/>
      <c r="D33" s="267"/>
      <c r="E33" s="267"/>
      <c r="F33" s="282"/>
    </row>
    <row r="34" spans="1:10" ht="15.75" x14ac:dyDescent="0.25">
      <c r="A34" s="275">
        <v>9</v>
      </c>
      <c r="B34" s="260" t="s">
        <v>176</v>
      </c>
      <c r="C34" s="267"/>
      <c r="D34" s="267"/>
      <c r="E34" s="267"/>
      <c r="F34" s="282"/>
    </row>
    <row r="35" spans="1:10" ht="15.75" x14ac:dyDescent="0.25">
      <c r="A35" s="275"/>
      <c r="B35" s="260"/>
      <c r="C35" s="267"/>
      <c r="D35" s="267"/>
      <c r="E35" s="267"/>
      <c r="F35" s="282"/>
    </row>
    <row r="36" spans="1:10" ht="15.75" x14ac:dyDescent="0.25">
      <c r="A36" s="275">
        <v>10</v>
      </c>
      <c r="B36" s="260" t="s">
        <v>146</v>
      </c>
      <c r="C36" s="267">
        <f>C32*1.15</f>
        <v>0</v>
      </c>
      <c r="D36" s="267">
        <f>D32*1.15</f>
        <v>0</v>
      </c>
      <c r="E36" s="267">
        <f>E32*1.15</f>
        <v>0</v>
      </c>
      <c r="F36" s="282">
        <f>SUM(C36:E36)</f>
        <v>0</v>
      </c>
    </row>
    <row r="37" spans="1:10" ht="15.75" x14ac:dyDescent="0.25">
      <c r="A37" s="275"/>
      <c r="B37" s="260"/>
      <c r="C37" s="267"/>
      <c r="D37" s="267"/>
      <c r="E37" s="267"/>
      <c r="F37" s="282"/>
    </row>
    <row r="38" spans="1:10" ht="15.75" x14ac:dyDescent="0.25">
      <c r="A38" s="275">
        <v>11</v>
      </c>
      <c r="B38" s="260" t="s">
        <v>177</v>
      </c>
      <c r="C38" s="267"/>
      <c r="D38" s="267"/>
      <c r="E38" s="267"/>
      <c r="F38" s="282"/>
    </row>
    <row r="39" spans="1:10" ht="15.75" x14ac:dyDescent="0.25">
      <c r="A39" s="275"/>
      <c r="B39" s="260"/>
      <c r="C39" s="267"/>
      <c r="D39" s="267"/>
      <c r="E39" s="267"/>
      <c r="F39" s="282"/>
    </row>
    <row r="40" spans="1:10" ht="15.75" x14ac:dyDescent="0.25">
      <c r="A40" s="275">
        <v>12</v>
      </c>
      <c r="B40" s="260" t="s">
        <v>12</v>
      </c>
      <c r="C40" s="267">
        <f>C36*1.1</f>
        <v>0</v>
      </c>
      <c r="D40" s="267">
        <f>D36*1.1</f>
        <v>0</v>
      </c>
      <c r="E40" s="267">
        <f>E36*1.1</f>
        <v>0</v>
      </c>
      <c r="F40" s="282">
        <f>SUM(C40:E40)</f>
        <v>0</v>
      </c>
      <c r="G40" s="262"/>
      <c r="H40" s="262"/>
      <c r="I40" s="263"/>
    </row>
    <row r="41" spans="1:10" ht="15.75" x14ac:dyDescent="0.25">
      <c r="A41" s="275"/>
      <c r="B41" s="260"/>
      <c r="C41" s="267"/>
      <c r="D41" s="267"/>
      <c r="E41" s="267"/>
      <c r="F41" s="282"/>
    </row>
    <row r="42" spans="1:10" ht="15.75" x14ac:dyDescent="0.25">
      <c r="A42" s="289">
        <f>A40+1</f>
        <v>13</v>
      </c>
      <c r="B42" s="269" t="s">
        <v>129</v>
      </c>
      <c r="C42" s="270">
        <f>C40</f>
        <v>0</v>
      </c>
      <c r="D42" s="270">
        <f>D40</f>
        <v>0</v>
      </c>
      <c r="E42" s="270">
        <f>E40</f>
        <v>0</v>
      </c>
      <c r="F42" s="290">
        <f>SUM(C42:E42)</f>
        <v>0</v>
      </c>
    </row>
    <row r="43" spans="1:10" ht="15.75" x14ac:dyDescent="0.25">
      <c r="A43" s="275"/>
      <c r="B43" s="260"/>
      <c r="C43" s="267"/>
      <c r="D43" s="267"/>
      <c r="E43" s="267"/>
      <c r="F43" s="282"/>
    </row>
    <row r="44" spans="1:10" ht="15.75" x14ac:dyDescent="0.25">
      <c r="A44" s="275">
        <v>14</v>
      </c>
      <c r="B44" s="260" t="s">
        <v>131</v>
      </c>
      <c r="C44" s="267">
        <f>SUM(C42:C43)</f>
        <v>0</v>
      </c>
      <c r="D44" s="267">
        <f>SUM(D42:D43)</f>
        <v>0</v>
      </c>
      <c r="E44" s="267">
        <f>SUM(E42:E43)</f>
        <v>0</v>
      </c>
      <c r="F44" s="282">
        <f>SUM(C44:E44)</f>
        <v>0</v>
      </c>
    </row>
    <row r="45" spans="1:10" ht="18" customHeight="1" thickBot="1" x14ac:dyDescent="0.3">
      <c r="A45" s="285"/>
      <c r="B45" s="286"/>
      <c r="C45" s="287"/>
      <c r="D45" s="287"/>
      <c r="E45" s="287"/>
      <c r="F45" s="288"/>
    </row>
    <row r="46" spans="1:10" x14ac:dyDescent="0.2">
      <c r="B46" s="264"/>
      <c r="C46" s="265"/>
      <c r="D46" s="265"/>
      <c r="E46" s="265"/>
      <c r="F46" s="265"/>
    </row>
    <row r="47" spans="1:10" x14ac:dyDescent="0.2">
      <c r="B47" s="264"/>
    </row>
    <row r="48" spans="1:10" s="181" customFormat="1" ht="15.75" customHeight="1" x14ac:dyDescent="0.25">
      <c r="A48" s="404" t="s">
        <v>173</v>
      </c>
      <c r="B48" s="404"/>
      <c r="C48" s="404"/>
      <c r="D48" s="404"/>
      <c r="E48" s="404"/>
      <c r="F48" s="404"/>
      <c r="H48" s="292"/>
      <c r="I48" s="292"/>
      <c r="J48" s="292"/>
    </row>
    <row r="49" spans="1:10" s="181" customFormat="1" ht="30.75" customHeight="1" x14ac:dyDescent="0.25">
      <c r="A49" s="403" t="s">
        <v>172</v>
      </c>
      <c r="B49" s="403"/>
      <c r="C49" s="403"/>
      <c r="D49" s="403"/>
      <c r="E49" s="403"/>
      <c r="F49" s="403"/>
      <c r="H49" s="293"/>
      <c r="I49" s="293"/>
      <c r="J49" s="292"/>
    </row>
    <row r="50" spans="1:10" s="181" customFormat="1" ht="15.75" customHeight="1" x14ac:dyDescent="0.25">
      <c r="A50" s="403" t="s">
        <v>208</v>
      </c>
      <c r="B50" s="403"/>
      <c r="C50" s="403"/>
      <c r="D50" s="403"/>
      <c r="E50" s="403"/>
      <c r="F50" s="403"/>
      <c r="H50" s="294"/>
      <c r="I50" s="294"/>
      <c r="J50" s="294"/>
    </row>
    <row r="51" spans="1:10" s="181" customFormat="1" ht="15.75" x14ac:dyDescent="0.2">
      <c r="C51" s="185"/>
      <c r="D51" s="185"/>
      <c r="H51"/>
      <c r="I51"/>
      <c r="J51"/>
    </row>
    <row r="52" spans="1:10" s="181" customFormat="1" ht="15.75" x14ac:dyDescent="0.2">
      <c r="A52" s="11"/>
      <c r="B52" s="11"/>
      <c r="C52" s="11"/>
      <c r="D52" s="11"/>
      <c r="E52" s="11"/>
      <c r="H52"/>
      <c r="I52"/>
      <c r="J52"/>
    </row>
    <row r="53" spans="1:10" s="181" customFormat="1" ht="15.75" x14ac:dyDescent="0.2">
      <c r="A53" s="402" t="s">
        <v>174</v>
      </c>
      <c r="B53" s="402"/>
      <c r="C53" s="402"/>
      <c r="D53" s="402"/>
      <c r="E53" s="402"/>
      <c r="H53"/>
      <c r="I53"/>
      <c r="J53"/>
    </row>
    <row r="54" spans="1:10" s="181" customFormat="1" ht="15.75" x14ac:dyDescent="0.25">
      <c r="B54" s="291"/>
      <c r="C54" s="292"/>
      <c r="D54"/>
      <c r="E54"/>
      <c r="F54" s="292"/>
      <c r="H54"/>
      <c r="I54"/>
      <c r="J54"/>
    </row>
    <row r="55" spans="1:10" s="181" customFormat="1" ht="15.75" x14ac:dyDescent="0.2">
      <c r="B55" s="295"/>
      <c r="C55" s="293"/>
      <c r="D55"/>
      <c r="E55"/>
      <c r="F55" s="296"/>
      <c r="H55"/>
      <c r="I55"/>
      <c r="J55"/>
    </row>
  </sheetData>
  <mergeCells count="7">
    <mergeCell ref="A53:E53"/>
    <mergeCell ref="A48:F48"/>
    <mergeCell ref="A49:F49"/>
    <mergeCell ref="A50:F50"/>
    <mergeCell ref="A2:F2"/>
    <mergeCell ref="A3:F3"/>
    <mergeCell ref="A4:F4"/>
  </mergeCells>
  <phoneticPr fontId="18" type="noConversion"/>
  <printOptions horizontalCentered="1"/>
  <pageMargins left="0.43333333333333335" right="0.2361111111111111" top="0.78749999999999998" bottom="0.98402777777777772" header="0.51180555555555551" footer="0.51180555555555551"/>
  <pageSetup paperSize="9" scale="66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6.83203125" style="213" customWidth="1"/>
    <col min="2" max="2" width="42.83203125" style="213" customWidth="1"/>
    <col min="3" max="3" width="10" style="213" customWidth="1"/>
    <col min="4" max="4" width="13" style="213" customWidth="1"/>
    <col min="5" max="5" width="30.5" style="213" customWidth="1"/>
    <col min="6" max="6" width="10" style="213" customWidth="1"/>
    <col min="7" max="7" width="9.6640625" style="213" customWidth="1"/>
    <col min="8" max="16384" width="9.33203125" style="213"/>
  </cols>
  <sheetData>
    <row r="1" spans="1:7" x14ac:dyDescent="0.25">
      <c r="E1" s="401" t="s">
        <v>212</v>
      </c>
    </row>
    <row r="2" spans="1:7" ht="15.75" x14ac:dyDescent="0.25">
      <c r="A2" s="419" t="s">
        <v>0</v>
      </c>
      <c r="B2" s="419"/>
      <c r="C2" s="419"/>
      <c r="D2" s="419"/>
      <c r="E2" s="419"/>
    </row>
    <row r="3" spans="1:7" ht="15.75" x14ac:dyDescent="0.25">
      <c r="A3" s="420" t="s">
        <v>181</v>
      </c>
      <c r="B3" s="420"/>
      <c r="C3" s="420"/>
      <c r="D3" s="420"/>
      <c r="E3" s="420"/>
    </row>
    <row r="4" spans="1:7" ht="15.75" x14ac:dyDescent="0.25">
      <c r="A4" s="420" t="s">
        <v>142</v>
      </c>
      <c r="B4" s="420"/>
      <c r="C4" s="420"/>
      <c r="D4" s="420"/>
      <c r="E4" s="420"/>
    </row>
    <row r="5" spans="1:7" ht="15.75" x14ac:dyDescent="0.25">
      <c r="A5" s="420" t="s">
        <v>143</v>
      </c>
      <c r="B5" s="420"/>
      <c r="C5" s="420"/>
      <c r="D5" s="420"/>
      <c r="E5" s="420"/>
    </row>
    <row r="6" spans="1:7" ht="15.75" x14ac:dyDescent="0.25">
      <c r="A6" s="420" t="s">
        <v>144</v>
      </c>
      <c r="B6" s="420"/>
      <c r="C6" s="420"/>
      <c r="D6" s="420"/>
      <c r="E6" s="420"/>
    </row>
    <row r="7" spans="1:7" ht="15.75" x14ac:dyDescent="0.25">
      <c r="A7" s="419" t="s">
        <v>183</v>
      </c>
      <c r="B7" s="419"/>
      <c r="C7" s="419"/>
      <c r="D7" s="419"/>
      <c r="E7" s="419"/>
    </row>
    <row r="8" spans="1:7" ht="17.25" customHeight="1" thickBot="1" x14ac:dyDescent="0.3"/>
    <row r="9" spans="1:7" s="214" customFormat="1" ht="37.5" customHeight="1" thickBot="1" x14ac:dyDescent="0.25">
      <c r="A9" s="242" t="s">
        <v>6</v>
      </c>
      <c r="B9" s="243" t="s">
        <v>15</v>
      </c>
      <c r="C9" s="334" t="s">
        <v>110</v>
      </c>
      <c r="D9" s="335" t="s">
        <v>166</v>
      </c>
      <c r="E9" s="244" t="s">
        <v>5</v>
      </c>
    </row>
    <row r="10" spans="1:7" s="214" customFormat="1" ht="16.5" customHeight="1" thickBot="1" x14ac:dyDescent="0.25">
      <c r="A10" s="242">
        <v>1</v>
      </c>
      <c r="B10" s="243">
        <v>2</v>
      </c>
      <c r="C10" s="334">
        <v>3</v>
      </c>
      <c r="D10" s="335">
        <v>4</v>
      </c>
      <c r="E10" s="244">
        <v>5</v>
      </c>
    </row>
    <row r="11" spans="1:7" x14ac:dyDescent="0.25">
      <c r="A11" s="215"/>
      <c r="B11" s="216"/>
      <c r="C11" s="218"/>
      <c r="D11" s="336"/>
      <c r="E11" s="217"/>
      <c r="F11" s="219"/>
    </row>
    <row r="12" spans="1:7" x14ac:dyDescent="0.25">
      <c r="A12" s="215"/>
      <c r="B12" s="216" t="s">
        <v>111</v>
      </c>
      <c r="C12" s="218" t="s">
        <v>180</v>
      </c>
      <c r="D12" s="336"/>
      <c r="E12" s="217"/>
      <c r="F12" s="219"/>
    </row>
    <row r="13" spans="1:7" x14ac:dyDescent="0.25">
      <c r="A13" s="215"/>
      <c r="B13" s="216"/>
      <c r="C13" s="218"/>
      <c r="D13" s="336"/>
      <c r="E13" s="217"/>
      <c r="F13" s="219"/>
    </row>
    <row r="14" spans="1:7" x14ac:dyDescent="0.25">
      <c r="A14" s="215">
        <v>1</v>
      </c>
      <c r="B14" s="216" t="s">
        <v>2</v>
      </c>
      <c r="C14" s="218" t="s">
        <v>60</v>
      </c>
      <c r="D14" s="336"/>
      <c r="E14" s="239">
        <v>0</v>
      </c>
      <c r="F14" s="219"/>
      <c r="G14" s="220"/>
    </row>
    <row r="15" spans="1:7" x14ac:dyDescent="0.25">
      <c r="A15" s="215"/>
      <c r="B15" s="216"/>
      <c r="C15" s="221"/>
      <c r="D15" s="337"/>
      <c r="E15" s="239"/>
      <c r="F15" s="219"/>
      <c r="G15" s="220"/>
    </row>
    <row r="16" spans="1:7" x14ac:dyDescent="0.25">
      <c r="A16" s="215">
        <f>A14+1</f>
        <v>2</v>
      </c>
      <c r="B16" s="216" t="s">
        <v>66</v>
      </c>
      <c r="C16" s="218"/>
      <c r="D16" s="336"/>
      <c r="E16" s="239">
        <v>0</v>
      </c>
      <c r="F16" s="219"/>
      <c r="G16" s="220"/>
    </row>
    <row r="17" spans="1:7" x14ac:dyDescent="0.25">
      <c r="A17" s="215"/>
      <c r="B17" s="216"/>
      <c r="C17" s="218"/>
      <c r="D17" s="336"/>
      <c r="E17" s="239"/>
      <c r="F17" s="219"/>
      <c r="G17" s="220"/>
    </row>
    <row r="18" spans="1:7" x14ac:dyDescent="0.25">
      <c r="A18" s="215">
        <f>A16+1</f>
        <v>3</v>
      </c>
      <c r="B18" s="216" t="s">
        <v>199</v>
      </c>
      <c r="C18" s="221" t="s">
        <v>39</v>
      </c>
      <c r="D18" s="337"/>
      <c r="E18" s="239">
        <v>0</v>
      </c>
      <c r="F18" s="219"/>
      <c r="G18" s="220"/>
    </row>
    <row r="19" spans="1:7" x14ac:dyDescent="0.25">
      <c r="A19" s="215"/>
      <c r="B19" s="216"/>
      <c r="C19" s="218"/>
      <c r="D19" s="336"/>
      <c r="E19" s="239"/>
      <c r="F19" s="219"/>
      <c r="G19" s="220"/>
    </row>
    <row r="20" spans="1:7" x14ac:dyDescent="0.25">
      <c r="A20" s="215">
        <f>A18+1</f>
        <v>4</v>
      </c>
      <c r="B20" s="216" t="s">
        <v>4</v>
      </c>
      <c r="C20" s="218"/>
      <c r="D20" s="336"/>
      <c r="E20" s="239">
        <f>SUM(E22:E24)</f>
        <v>0</v>
      </c>
      <c r="F20" s="219"/>
      <c r="G20" s="220"/>
    </row>
    <row r="21" spans="1:7" x14ac:dyDescent="0.25">
      <c r="A21" s="215"/>
      <c r="B21" s="237" t="s">
        <v>134</v>
      </c>
      <c r="C21" s="218"/>
      <c r="D21" s="336"/>
      <c r="E21" s="239"/>
      <c r="F21" s="219"/>
      <c r="G21" s="220"/>
    </row>
    <row r="22" spans="1:7" x14ac:dyDescent="0.25">
      <c r="A22" s="215"/>
      <c r="B22" s="238" t="s">
        <v>139</v>
      </c>
      <c r="C22" s="218"/>
      <c r="D22" s="336"/>
      <c r="E22" s="239">
        <v>0</v>
      </c>
      <c r="F22" s="219"/>
      <c r="G22" s="220"/>
    </row>
    <row r="23" spans="1:7" x14ac:dyDescent="0.25">
      <c r="A23" s="215"/>
      <c r="B23" s="238" t="s">
        <v>138</v>
      </c>
      <c r="C23" s="218"/>
      <c r="D23" s="336"/>
      <c r="E23" s="239">
        <v>0</v>
      </c>
      <c r="F23" s="219"/>
      <c r="G23" s="220"/>
    </row>
    <row r="24" spans="1:7" x14ac:dyDescent="0.25">
      <c r="A24" s="215"/>
      <c r="B24" s="238" t="s">
        <v>140</v>
      </c>
      <c r="C24" s="218"/>
      <c r="D24" s="336"/>
      <c r="E24" s="239">
        <v>0</v>
      </c>
      <c r="F24" s="219"/>
      <c r="G24" s="220"/>
    </row>
    <row r="25" spans="1:7" x14ac:dyDescent="0.25">
      <c r="A25" s="215"/>
      <c r="B25" s="216"/>
      <c r="C25" s="218"/>
      <c r="D25" s="336"/>
      <c r="E25" s="239"/>
      <c r="F25" s="219"/>
      <c r="G25" s="220"/>
    </row>
    <row r="26" spans="1:7" x14ac:dyDescent="0.25">
      <c r="A26" s="215">
        <f>A20+1</f>
        <v>5</v>
      </c>
      <c r="B26" s="216" t="s">
        <v>133</v>
      </c>
      <c r="C26" s="218"/>
      <c r="D26" s="336"/>
      <c r="E26" s="239">
        <f>SUM(E28:E31)</f>
        <v>0</v>
      </c>
      <c r="F26" s="219"/>
      <c r="G26" s="220"/>
    </row>
    <row r="27" spans="1:7" x14ac:dyDescent="0.25">
      <c r="A27" s="215"/>
      <c r="B27" s="237" t="s">
        <v>134</v>
      </c>
      <c r="C27" s="218"/>
      <c r="D27" s="336"/>
      <c r="E27" s="239"/>
      <c r="F27" s="219"/>
      <c r="G27" s="220"/>
    </row>
    <row r="28" spans="1:7" x14ac:dyDescent="0.25">
      <c r="A28" s="215"/>
      <c r="B28" s="238" t="s">
        <v>135</v>
      </c>
      <c r="C28" s="218"/>
      <c r="D28" s="336"/>
      <c r="E28" s="239">
        <v>0</v>
      </c>
      <c r="F28" s="219"/>
      <c r="G28" s="220"/>
    </row>
    <row r="29" spans="1:7" x14ac:dyDescent="0.25">
      <c r="A29" s="215"/>
      <c r="B29" s="238" t="s">
        <v>136</v>
      </c>
      <c r="C29" s="218"/>
      <c r="D29" s="336"/>
      <c r="E29" s="239">
        <v>0</v>
      </c>
      <c r="F29" s="219"/>
      <c r="G29" s="220"/>
    </row>
    <row r="30" spans="1:7" x14ac:dyDescent="0.25">
      <c r="A30" s="215"/>
      <c r="B30" s="238" t="s">
        <v>137</v>
      </c>
      <c r="C30" s="218"/>
      <c r="D30" s="336"/>
      <c r="E30" s="239">
        <v>0</v>
      </c>
      <c r="F30" s="219"/>
      <c r="G30" s="220"/>
    </row>
    <row r="31" spans="1:7" x14ac:dyDescent="0.25">
      <c r="A31" s="215"/>
      <c r="B31" s="238" t="s">
        <v>141</v>
      </c>
      <c r="C31" s="218"/>
      <c r="D31" s="336"/>
      <c r="E31" s="239">
        <v>0</v>
      </c>
      <c r="F31" s="219"/>
      <c r="G31" s="220"/>
    </row>
    <row r="32" spans="1:7" x14ac:dyDescent="0.25">
      <c r="A32" s="215"/>
      <c r="B32" s="216"/>
      <c r="C32" s="218"/>
      <c r="D32" s="336"/>
      <c r="E32" s="239"/>
      <c r="F32" s="219"/>
      <c r="G32" s="220"/>
    </row>
    <row r="33" spans="1:7" x14ac:dyDescent="0.25">
      <c r="A33" s="215">
        <f>A26+1</f>
        <v>6</v>
      </c>
      <c r="B33" s="216" t="s">
        <v>132</v>
      </c>
      <c r="C33" s="218"/>
      <c r="D33" s="336"/>
      <c r="E33" s="239">
        <v>0</v>
      </c>
      <c r="F33" s="219"/>
      <c r="G33" s="220"/>
    </row>
    <row r="34" spans="1:7" x14ac:dyDescent="0.25">
      <c r="A34" s="215"/>
      <c r="B34" s="216"/>
      <c r="C34" s="218"/>
      <c r="D34" s="336"/>
      <c r="E34" s="239"/>
      <c r="F34" s="219"/>
      <c r="G34" s="220"/>
    </row>
    <row r="35" spans="1:7" x14ac:dyDescent="0.25">
      <c r="A35" s="215">
        <f>A33+1</f>
        <v>7</v>
      </c>
      <c r="B35" s="216" t="s">
        <v>128</v>
      </c>
      <c r="C35" s="218"/>
      <c r="D35" s="336"/>
      <c r="E35" s="239">
        <v>0</v>
      </c>
      <c r="F35" s="219"/>
      <c r="G35" s="220"/>
    </row>
    <row r="36" spans="1:7" x14ac:dyDescent="0.25">
      <c r="A36" s="215"/>
      <c r="B36" s="216"/>
      <c r="C36" s="218"/>
      <c r="D36" s="336"/>
      <c r="E36" s="239"/>
      <c r="F36" s="219"/>
      <c r="G36" s="220"/>
    </row>
    <row r="37" spans="1:7" x14ac:dyDescent="0.25">
      <c r="A37" s="231">
        <f>A35+1</f>
        <v>8</v>
      </c>
      <c r="B37" s="232" t="s">
        <v>130</v>
      </c>
      <c r="C37" s="233"/>
      <c r="D37" s="338"/>
      <c r="E37" s="240">
        <f>SUM(E14:E20,E26,E33:E35)</f>
        <v>0</v>
      </c>
      <c r="F37" s="219"/>
      <c r="G37" s="220"/>
    </row>
    <row r="38" spans="1:7" x14ac:dyDescent="0.25">
      <c r="A38" s="215"/>
      <c r="B38" s="216"/>
      <c r="C38" s="218"/>
      <c r="D38" s="336"/>
      <c r="E38" s="239"/>
      <c r="F38" s="219"/>
    </row>
    <row r="39" spans="1:7" x14ac:dyDescent="0.25">
      <c r="A39" s="215">
        <f>A37+1</f>
        <v>9</v>
      </c>
      <c r="B39" s="216" t="s">
        <v>146</v>
      </c>
      <c r="C39" s="222" t="s">
        <v>39</v>
      </c>
      <c r="D39" s="339"/>
      <c r="E39" s="239">
        <f>E37*(1+D39)</f>
        <v>0</v>
      </c>
      <c r="F39" s="219"/>
      <c r="G39" s="220"/>
    </row>
    <row r="40" spans="1:7" x14ac:dyDescent="0.25">
      <c r="A40" s="215"/>
      <c r="B40" s="216"/>
      <c r="C40" s="218"/>
      <c r="D40" s="336"/>
      <c r="E40" s="239"/>
      <c r="F40" s="219"/>
    </row>
    <row r="41" spans="1:7" x14ac:dyDescent="0.25">
      <c r="A41" s="215">
        <f>A39+1</f>
        <v>10</v>
      </c>
      <c r="B41" s="216" t="s">
        <v>12</v>
      </c>
      <c r="C41" s="222" t="s">
        <v>39</v>
      </c>
      <c r="D41" s="339"/>
      <c r="E41" s="239">
        <f>E39*(1+D41)</f>
        <v>0</v>
      </c>
      <c r="F41" s="219"/>
    </row>
    <row r="42" spans="1:7" x14ac:dyDescent="0.25">
      <c r="A42" s="215"/>
      <c r="B42" s="216"/>
      <c r="C42" s="222"/>
      <c r="D42" s="339"/>
      <c r="E42" s="239"/>
      <c r="F42" s="219"/>
    </row>
    <row r="43" spans="1:7" x14ac:dyDescent="0.25">
      <c r="A43" s="215"/>
      <c r="B43" s="216"/>
      <c r="C43" s="222"/>
      <c r="D43" s="339"/>
      <c r="E43" s="239"/>
      <c r="F43" s="219"/>
    </row>
    <row r="44" spans="1:7" x14ac:dyDescent="0.25">
      <c r="A44" s="223">
        <v>11</v>
      </c>
      <c r="B44" s="224" t="s">
        <v>131</v>
      </c>
      <c r="C44" s="225"/>
      <c r="D44" s="340"/>
      <c r="E44" s="241">
        <f>E41</f>
        <v>0</v>
      </c>
      <c r="F44" s="219"/>
    </row>
    <row r="45" spans="1:7" ht="15.75" thickBot="1" x14ac:dyDescent="0.3">
      <c r="A45" s="226"/>
      <c r="B45" s="227"/>
      <c r="C45" s="227"/>
      <c r="D45" s="341"/>
      <c r="E45" s="228"/>
    </row>
    <row r="46" spans="1:7" x14ac:dyDescent="0.25">
      <c r="A46" s="229"/>
      <c r="E46" s="230"/>
    </row>
    <row r="47" spans="1:7" ht="15.75" x14ac:dyDescent="0.25">
      <c r="A47" s="404" t="s">
        <v>173</v>
      </c>
      <c r="B47" s="404"/>
      <c r="C47" s="404"/>
      <c r="D47" s="404"/>
      <c r="E47" s="404"/>
    </row>
    <row r="48" spans="1:7" ht="18" customHeight="1" x14ac:dyDescent="0.25">
      <c r="A48" s="403" t="s">
        <v>182</v>
      </c>
      <c r="B48" s="403"/>
      <c r="C48" s="403"/>
      <c r="D48" s="403"/>
      <c r="E48" s="403"/>
    </row>
    <row r="49" spans="1:5" ht="30.75" customHeight="1" x14ac:dyDescent="0.25">
      <c r="A49" s="403" t="s">
        <v>172</v>
      </c>
      <c r="B49" s="403"/>
      <c r="C49" s="403"/>
      <c r="D49" s="403"/>
      <c r="E49" s="403"/>
    </row>
    <row r="50" spans="1:5" x14ac:dyDescent="0.25">
      <c r="A50" s="403" t="s">
        <v>208</v>
      </c>
      <c r="B50" s="403"/>
      <c r="C50" s="403"/>
      <c r="D50" s="403"/>
      <c r="E50" s="403"/>
    </row>
    <row r="52" spans="1:5" x14ac:dyDescent="0.25">
      <c r="A52" s="11"/>
      <c r="B52" s="11"/>
      <c r="C52" s="11"/>
      <c r="D52" s="11"/>
      <c r="E52" s="11"/>
    </row>
    <row r="53" spans="1:5" x14ac:dyDescent="0.25">
      <c r="A53" s="402" t="s">
        <v>174</v>
      </c>
      <c r="B53" s="402"/>
      <c r="C53" s="402"/>
      <c r="D53" s="342"/>
      <c r="E53" s="342"/>
    </row>
  </sheetData>
  <mergeCells count="11">
    <mergeCell ref="A7:E7"/>
    <mergeCell ref="A2:E2"/>
    <mergeCell ref="A3:E3"/>
    <mergeCell ref="A4:E4"/>
    <mergeCell ref="A5:E5"/>
    <mergeCell ref="A6:E6"/>
    <mergeCell ref="A47:E47"/>
    <mergeCell ref="A49:E49"/>
    <mergeCell ref="A50:E50"/>
    <mergeCell ref="A53:C53"/>
    <mergeCell ref="A48:E48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BreakPreview" zoomScale="85" zoomScaleNormal="100" zoomScaleSheetLayoutView="85" workbookViewId="0">
      <selection activeCell="H1" sqref="H1"/>
    </sheetView>
  </sheetViews>
  <sheetFormatPr defaultRowHeight="15.75" outlineLevelRow="1" x14ac:dyDescent="0.25"/>
  <cols>
    <col min="1" max="1" width="8.5" style="9" customWidth="1"/>
    <col min="2" max="2" width="52" style="6" customWidth="1"/>
    <col min="3" max="3" width="10.5" style="6" customWidth="1"/>
    <col min="4" max="4" width="9.33203125" style="6" bestFit="1"/>
    <col min="5" max="5" width="11.5" style="6" customWidth="1" collapsed="1"/>
    <col min="6" max="6" width="9.1640625" style="6" customWidth="1"/>
    <col min="7" max="7" width="11.1640625" style="6" customWidth="1"/>
    <col min="8" max="16384" width="9.33203125" style="6"/>
  </cols>
  <sheetData>
    <row r="1" spans="1:8" s="2" customFormat="1" x14ac:dyDescent="0.2">
      <c r="A1" s="1"/>
      <c r="H1" s="401" t="s">
        <v>207</v>
      </c>
    </row>
    <row r="2" spans="1:8" s="2" customFormat="1" x14ac:dyDescent="0.2">
      <c r="A2" s="422" t="s">
        <v>0</v>
      </c>
      <c r="B2" s="422"/>
      <c r="C2" s="422"/>
      <c r="D2" s="422"/>
      <c r="E2" s="422"/>
      <c r="F2" s="422"/>
      <c r="G2" s="422"/>
    </row>
    <row r="3" spans="1:8" ht="20.25" customHeight="1" x14ac:dyDescent="0.25">
      <c r="A3" s="421" t="s">
        <v>40</v>
      </c>
      <c r="B3" s="421"/>
      <c r="C3" s="421"/>
      <c r="D3" s="421"/>
      <c r="E3" s="421"/>
      <c r="F3" s="421"/>
      <c r="G3" s="421"/>
    </row>
    <row r="4" spans="1:8" ht="18.75" x14ac:dyDescent="0.3">
      <c r="A4" s="7"/>
      <c r="B4" s="7"/>
      <c r="C4" s="7"/>
      <c r="D4" s="7"/>
      <c r="E4" s="7"/>
      <c r="F4" s="7"/>
      <c r="G4" s="7"/>
    </row>
    <row r="5" spans="1:8" ht="18.75" x14ac:dyDescent="0.3">
      <c r="A5" s="7"/>
      <c r="B5" s="8" t="s">
        <v>185</v>
      </c>
      <c r="C5" s="8"/>
      <c r="D5" s="7"/>
      <c r="E5" s="7"/>
      <c r="F5" s="7"/>
      <c r="G5" s="7"/>
    </row>
    <row r="6" spans="1:8" ht="48.75" x14ac:dyDescent="0.25">
      <c r="G6" s="10" t="s">
        <v>25</v>
      </c>
    </row>
    <row r="7" spans="1:8" x14ac:dyDescent="0.25">
      <c r="A7" s="6" t="s">
        <v>26</v>
      </c>
      <c r="D7" s="11"/>
      <c r="E7" s="6" t="s">
        <v>18</v>
      </c>
      <c r="G7" s="12">
        <v>0</v>
      </c>
      <c r="H7" s="6" t="s">
        <v>22</v>
      </c>
    </row>
    <row r="8" spans="1:8" x14ac:dyDescent="0.25">
      <c r="A8" s="6" t="s">
        <v>27</v>
      </c>
      <c r="D8" s="13">
        <v>0</v>
      </c>
      <c r="E8" s="6" t="s">
        <v>18</v>
      </c>
      <c r="G8" s="12">
        <v>0</v>
      </c>
      <c r="H8" s="6" t="s">
        <v>22</v>
      </c>
    </row>
    <row r="9" spans="1:8" x14ac:dyDescent="0.25">
      <c r="A9" s="6" t="s">
        <v>28</v>
      </c>
      <c r="D9" s="13">
        <v>0</v>
      </c>
      <c r="E9" s="6" t="s">
        <v>18</v>
      </c>
      <c r="G9" s="12">
        <v>0</v>
      </c>
      <c r="H9" s="6" t="s">
        <v>22</v>
      </c>
    </row>
    <row r="10" spans="1:8" x14ac:dyDescent="0.25">
      <c r="A10" s="6" t="s">
        <v>29</v>
      </c>
      <c r="D10" s="13">
        <v>0</v>
      </c>
      <c r="E10" s="6" t="s">
        <v>18</v>
      </c>
      <c r="G10" s="12">
        <v>0</v>
      </c>
      <c r="H10" s="6" t="s">
        <v>22</v>
      </c>
    </row>
    <row r="11" spans="1:8" ht="16.5" thickBot="1" x14ac:dyDescent="0.3"/>
    <row r="12" spans="1:8" s="14" customFormat="1" x14ac:dyDescent="0.2">
      <c r="A12" s="425" t="s">
        <v>6</v>
      </c>
      <c r="B12" s="423" t="s">
        <v>30</v>
      </c>
      <c r="C12" s="423" t="s">
        <v>186</v>
      </c>
      <c r="D12" s="423" t="s">
        <v>31</v>
      </c>
      <c r="E12" s="423"/>
      <c r="F12" s="423" t="s">
        <v>32</v>
      </c>
      <c r="G12" s="427"/>
    </row>
    <row r="13" spans="1:8" s="14" customFormat="1" ht="63.75" thickBot="1" x14ac:dyDescent="0.25">
      <c r="A13" s="426"/>
      <c r="B13" s="424"/>
      <c r="C13" s="424"/>
      <c r="D13" s="380" t="s">
        <v>165</v>
      </c>
      <c r="E13" s="380" t="s">
        <v>190</v>
      </c>
      <c r="F13" s="380" t="s">
        <v>165</v>
      </c>
      <c r="G13" s="381" t="s">
        <v>190</v>
      </c>
    </row>
    <row r="14" spans="1:8" s="14" customFormat="1" ht="16.5" thickBot="1" x14ac:dyDescent="0.25">
      <c r="A14" s="395">
        <v>1</v>
      </c>
      <c r="B14" s="396">
        <v>2</v>
      </c>
      <c r="C14" s="396">
        <v>3</v>
      </c>
      <c r="D14" s="396">
        <v>4</v>
      </c>
      <c r="E14" s="397">
        <v>5</v>
      </c>
      <c r="F14" s="397">
        <v>6</v>
      </c>
      <c r="G14" s="398">
        <v>7</v>
      </c>
    </row>
    <row r="15" spans="1:8" s="14" customFormat="1" x14ac:dyDescent="0.25">
      <c r="A15" s="362"/>
      <c r="B15" s="353" t="s">
        <v>179</v>
      </c>
      <c r="C15" s="354" t="s">
        <v>17</v>
      </c>
      <c r="D15" s="354"/>
      <c r="E15" s="355"/>
      <c r="F15" s="356"/>
      <c r="G15" s="363"/>
    </row>
    <row r="16" spans="1:8" ht="21.75" customHeight="1" x14ac:dyDescent="0.25">
      <c r="A16" s="364">
        <v>1</v>
      </c>
      <c r="B16" s="15" t="s">
        <v>4</v>
      </c>
      <c r="C16" s="348"/>
      <c r="D16" s="343"/>
      <c r="E16" s="18">
        <v>0</v>
      </c>
      <c r="F16" s="357"/>
      <c r="G16" s="365">
        <v>0</v>
      </c>
    </row>
    <row r="17" spans="1:7" ht="21.75" customHeight="1" x14ac:dyDescent="0.25">
      <c r="A17" s="364">
        <v>2</v>
      </c>
      <c r="B17" s="15" t="s">
        <v>2</v>
      </c>
      <c r="C17" s="348" t="s">
        <v>60</v>
      </c>
      <c r="D17" s="343"/>
      <c r="E17" s="18">
        <v>0</v>
      </c>
      <c r="F17" s="357"/>
      <c r="G17" s="365">
        <v>0</v>
      </c>
    </row>
    <row r="18" spans="1:7" ht="21.75" customHeight="1" x14ac:dyDescent="0.25">
      <c r="A18" s="364">
        <v>3</v>
      </c>
      <c r="B18" s="15" t="s">
        <v>66</v>
      </c>
      <c r="C18" s="348"/>
      <c r="D18" s="343"/>
      <c r="E18" s="18">
        <v>0</v>
      </c>
      <c r="F18" s="357"/>
      <c r="G18" s="365">
        <v>0</v>
      </c>
    </row>
    <row r="19" spans="1:7" ht="21.75" customHeight="1" x14ac:dyDescent="0.25">
      <c r="A19" s="364">
        <v>4</v>
      </c>
      <c r="B19" s="15" t="s">
        <v>199</v>
      </c>
      <c r="C19" s="348" t="s">
        <v>39</v>
      </c>
      <c r="D19" s="344"/>
      <c r="E19" s="18">
        <v>0</v>
      </c>
      <c r="F19" s="357"/>
      <c r="G19" s="365">
        <v>0</v>
      </c>
    </row>
    <row r="20" spans="1:7" ht="21.75" customHeight="1" x14ac:dyDescent="0.25">
      <c r="A20" s="364">
        <v>5</v>
      </c>
      <c r="B20" s="15" t="s">
        <v>33</v>
      </c>
      <c r="C20" s="348"/>
      <c r="D20" s="343"/>
      <c r="E20" s="19">
        <f>SUM(E21:E24)</f>
        <v>0</v>
      </c>
      <c r="F20" s="358"/>
      <c r="G20" s="365">
        <f>SUM(G21:G24)</f>
        <v>0</v>
      </c>
    </row>
    <row r="21" spans="1:7" ht="21.75" customHeight="1" outlineLevel="1" x14ac:dyDescent="0.25">
      <c r="A21" s="366" t="s">
        <v>123</v>
      </c>
      <c r="B21" s="16" t="s">
        <v>34</v>
      </c>
      <c r="C21" s="349"/>
      <c r="D21" s="343"/>
      <c r="E21" s="20">
        <v>0</v>
      </c>
      <c r="F21" s="359"/>
      <c r="G21" s="367">
        <v>0</v>
      </c>
    </row>
    <row r="22" spans="1:7" ht="21.75" customHeight="1" outlineLevel="1" x14ac:dyDescent="0.25">
      <c r="A22" s="366" t="s">
        <v>124</v>
      </c>
      <c r="B22" s="16" t="s">
        <v>35</v>
      </c>
      <c r="C22" s="349"/>
      <c r="D22" s="343"/>
      <c r="E22" s="20">
        <v>0</v>
      </c>
      <c r="F22" s="359"/>
      <c r="G22" s="367">
        <v>0</v>
      </c>
    </row>
    <row r="23" spans="1:7" ht="21.75" customHeight="1" outlineLevel="1" x14ac:dyDescent="0.25">
      <c r="A23" s="366" t="s">
        <v>125</v>
      </c>
      <c r="B23" s="16" t="s">
        <v>36</v>
      </c>
      <c r="C23" s="349"/>
      <c r="D23" s="343"/>
      <c r="E23" s="20">
        <v>0</v>
      </c>
      <c r="F23" s="359"/>
      <c r="G23" s="367">
        <v>0</v>
      </c>
    </row>
    <row r="24" spans="1:7" ht="21.75" customHeight="1" outlineLevel="1" x14ac:dyDescent="0.25">
      <c r="A24" s="366" t="s">
        <v>126</v>
      </c>
      <c r="B24" s="16" t="s">
        <v>37</v>
      </c>
      <c r="C24" s="349"/>
      <c r="D24" s="343"/>
      <c r="E24" s="20">
        <v>0</v>
      </c>
      <c r="F24" s="359"/>
      <c r="G24" s="367">
        <v>0</v>
      </c>
    </row>
    <row r="25" spans="1:7" ht="21.75" customHeight="1" x14ac:dyDescent="0.25">
      <c r="A25" s="364">
        <v>6</v>
      </c>
      <c r="B25" s="17" t="s">
        <v>38</v>
      </c>
      <c r="C25" s="350"/>
      <c r="D25" s="343"/>
      <c r="E25" s="19">
        <v>0</v>
      </c>
      <c r="F25" s="358"/>
      <c r="G25" s="368">
        <v>0</v>
      </c>
    </row>
    <row r="26" spans="1:7" ht="21.75" customHeight="1" x14ac:dyDescent="0.25">
      <c r="A26" s="369">
        <f>A25+1</f>
        <v>7</v>
      </c>
      <c r="B26" s="245" t="s">
        <v>145</v>
      </c>
      <c r="C26" s="351"/>
      <c r="D26" s="345"/>
      <c r="E26" s="246">
        <f>SUM(E16:E20,E25)</f>
        <v>0</v>
      </c>
      <c r="F26" s="360"/>
      <c r="G26" s="370">
        <f>SUM(G16:G20,G25)</f>
        <v>0</v>
      </c>
    </row>
    <row r="27" spans="1:7" ht="21.75" customHeight="1" x14ac:dyDescent="0.25">
      <c r="A27" s="364">
        <f>A26+1</f>
        <v>8</v>
      </c>
      <c r="B27" s="17" t="s">
        <v>146</v>
      </c>
      <c r="C27" s="350" t="s">
        <v>39</v>
      </c>
      <c r="D27" s="346"/>
      <c r="E27" s="19">
        <f>E26*(1+$D27)</f>
        <v>0</v>
      </c>
      <c r="F27" s="358"/>
      <c r="G27" s="368">
        <f>G26*(1+$D27)</f>
        <v>0</v>
      </c>
    </row>
    <row r="28" spans="1:7" ht="21.75" customHeight="1" x14ac:dyDescent="0.25">
      <c r="A28" s="364">
        <f>A27+1</f>
        <v>9</v>
      </c>
      <c r="B28" s="17" t="s">
        <v>12</v>
      </c>
      <c r="C28" s="350" t="s">
        <v>39</v>
      </c>
      <c r="D28" s="346"/>
      <c r="E28" s="19">
        <f>E27*(1+$D28)</f>
        <v>0</v>
      </c>
      <c r="F28" s="358"/>
      <c r="G28" s="368">
        <f>G27*(1+$D28)</f>
        <v>0</v>
      </c>
    </row>
    <row r="29" spans="1:7" s="213" customFormat="1" x14ac:dyDescent="0.25">
      <c r="A29" s="364"/>
      <c r="B29" s="17"/>
      <c r="C29" s="350"/>
      <c r="D29" s="343"/>
      <c r="E29" s="19"/>
      <c r="F29" s="358"/>
      <c r="G29" s="368"/>
    </row>
    <row r="30" spans="1:7" s="213" customFormat="1" x14ac:dyDescent="0.25">
      <c r="A30" s="371">
        <v>10</v>
      </c>
      <c r="B30" s="247" t="s">
        <v>131</v>
      </c>
      <c r="C30" s="352"/>
      <c r="D30" s="347"/>
      <c r="E30" s="248">
        <f>E28</f>
        <v>0</v>
      </c>
      <c r="F30" s="361"/>
      <c r="G30" s="372">
        <f>G28</f>
        <v>0</v>
      </c>
    </row>
    <row r="31" spans="1:7" ht="21.75" customHeight="1" thickBot="1" x14ac:dyDescent="0.3">
      <c r="A31" s="373"/>
      <c r="B31" s="374"/>
      <c r="C31" s="375"/>
      <c r="D31" s="376"/>
      <c r="E31" s="377"/>
      <c r="F31" s="378"/>
      <c r="G31" s="379"/>
    </row>
    <row r="33" spans="1:8" s="2" customFormat="1" x14ac:dyDescent="0.2">
      <c r="A33" s="404" t="s">
        <v>173</v>
      </c>
      <c r="B33" s="404"/>
      <c r="C33" s="404"/>
      <c r="D33" s="404"/>
      <c r="E33" s="404"/>
      <c r="F33" s="404"/>
      <c r="G33" s="404"/>
      <c r="H33" s="404"/>
    </row>
    <row r="34" spans="1:8" s="2" customFormat="1" ht="26.25" customHeight="1" x14ac:dyDescent="0.2">
      <c r="A34" s="403" t="s">
        <v>172</v>
      </c>
      <c r="B34" s="403"/>
      <c r="C34" s="403"/>
      <c r="D34" s="403"/>
      <c r="E34" s="403"/>
      <c r="F34" s="403"/>
      <c r="G34" s="403"/>
      <c r="H34" s="403"/>
    </row>
    <row r="35" spans="1:8" s="2" customFormat="1" x14ac:dyDescent="0.2">
      <c r="A35" s="403" t="s">
        <v>208</v>
      </c>
      <c r="B35" s="403"/>
      <c r="C35" s="403"/>
      <c r="D35" s="403"/>
      <c r="E35" s="403"/>
      <c r="F35" s="403"/>
      <c r="G35" s="403"/>
      <c r="H35" s="403"/>
    </row>
    <row r="36" spans="1:8" s="2" customFormat="1" x14ac:dyDescent="0.2">
      <c r="A36" s="181"/>
      <c r="B36" s="181"/>
      <c r="C36" s="185"/>
      <c r="D36" s="185"/>
      <c r="E36" s="185"/>
      <c r="F36" s="185"/>
      <c r="G36" s="181"/>
      <c r="H36" s="181"/>
    </row>
    <row r="37" spans="1:8" s="2" customFormat="1" x14ac:dyDescent="0.2">
      <c r="A37" s="11"/>
      <c r="B37" s="11"/>
      <c r="C37" s="11"/>
      <c r="D37" s="11"/>
      <c r="E37" s="11"/>
      <c r="F37" s="11"/>
      <c r="G37" s="11"/>
      <c r="H37" s="181"/>
    </row>
    <row r="38" spans="1:8" s="2" customFormat="1" x14ac:dyDescent="0.2">
      <c r="A38" s="402" t="s">
        <v>174</v>
      </c>
      <c r="B38" s="402"/>
      <c r="C38" s="402"/>
      <c r="D38" s="402"/>
      <c r="E38" s="402"/>
      <c r="F38" s="402"/>
      <c r="G38" s="402"/>
      <c r="H38" s="181"/>
    </row>
    <row r="39" spans="1:8" s="2" customFormat="1" x14ac:dyDescent="0.2"/>
    <row r="40" spans="1:8" s="2" customFormat="1" x14ac:dyDescent="0.2"/>
    <row r="41" spans="1:8" s="2" customFormat="1" x14ac:dyDescent="0.2"/>
    <row r="42" spans="1:8" s="2" customFormat="1" x14ac:dyDescent="0.2"/>
    <row r="43" spans="1:8" s="2" customFormat="1" x14ac:dyDescent="0.2"/>
    <row r="44" spans="1:8" s="2" customFormat="1" x14ac:dyDescent="0.2"/>
    <row r="45" spans="1:8" s="2" customFormat="1" x14ac:dyDescent="0.2"/>
    <row r="46" spans="1:8" s="2" customFormat="1" x14ac:dyDescent="0.2"/>
    <row r="47" spans="1:8" s="2" customFormat="1" x14ac:dyDescent="0.2"/>
    <row r="48" spans="1:8" s="2" customFormat="1" x14ac:dyDescent="0.2"/>
  </sheetData>
  <mergeCells count="11">
    <mergeCell ref="A2:G2"/>
    <mergeCell ref="C12:C13"/>
    <mergeCell ref="B12:B13"/>
    <mergeCell ref="A12:A13"/>
    <mergeCell ref="F12:G12"/>
    <mergeCell ref="D12:E12"/>
    <mergeCell ref="A33:H33"/>
    <mergeCell ref="A34:H34"/>
    <mergeCell ref="A35:H35"/>
    <mergeCell ref="A38:G38"/>
    <mergeCell ref="A3:G3"/>
  </mergeCells>
  <phoneticPr fontId="18" type="noConversion"/>
  <pageMargins left="0.7" right="0.7" top="0.75" bottom="0.75" header="0.3" footer="0.3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8.1640625" style="22" customWidth="1"/>
    <col min="2" max="2" width="55.33203125" style="22" customWidth="1"/>
    <col min="3" max="3" width="10.5" style="22" customWidth="1"/>
    <col min="4" max="4" width="13" style="22" customWidth="1"/>
    <col min="5" max="5" width="22.33203125" style="22" customWidth="1"/>
    <col min="6" max="16384" width="9.33203125" style="22"/>
  </cols>
  <sheetData>
    <row r="1" spans="1:7" x14ac:dyDescent="0.25">
      <c r="A1" s="23"/>
      <c r="B1" s="21"/>
      <c r="C1" s="21"/>
      <c r="D1" s="21"/>
      <c r="E1" s="401" t="s">
        <v>213</v>
      </c>
    </row>
    <row r="2" spans="1:7" x14ac:dyDescent="0.25">
      <c r="A2" s="24" t="s">
        <v>0</v>
      </c>
      <c r="B2" s="24"/>
      <c r="C2" s="24"/>
      <c r="D2" s="24"/>
      <c r="E2" s="24"/>
    </row>
    <row r="3" spans="1:7" x14ac:dyDescent="0.25">
      <c r="A3" s="428" t="s">
        <v>41</v>
      </c>
      <c r="B3" s="428"/>
      <c r="C3" s="428"/>
      <c r="D3" s="428"/>
      <c r="E3" s="428"/>
    </row>
    <row r="4" spans="1:7" s="2" customFormat="1" x14ac:dyDescent="0.2">
      <c r="A4" s="422" t="s">
        <v>19</v>
      </c>
      <c r="B4" s="422"/>
      <c r="C4" s="422"/>
      <c r="D4" s="422"/>
      <c r="E4" s="422"/>
      <c r="F4" s="1"/>
      <c r="G4" s="1"/>
    </row>
    <row r="5" spans="1:7" ht="16.5" thickBot="1" x14ac:dyDescent="0.3">
      <c r="A5" s="21"/>
      <c r="B5" s="21"/>
      <c r="C5" s="21"/>
      <c r="D5" s="21"/>
      <c r="E5" s="21"/>
    </row>
    <row r="6" spans="1:7" ht="9" customHeight="1" x14ac:dyDescent="0.25">
      <c r="A6" s="25"/>
      <c r="B6" s="26"/>
      <c r="C6" s="26"/>
      <c r="D6" s="382"/>
      <c r="E6" s="429" t="s">
        <v>42</v>
      </c>
    </row>
    <row r="7" spans="1:7" x14ac:dyDescent="0.25">
      <c r="A7" s="27" t="s">
        <v>6</v>
      </c>
      <c r="B7" s="28" t="s">
        <v>7</v>
      </c>
      <c r="C7" s="28" t="s">
        <v>8</v>
      </c>
      <c r="D7" s="383" t="s">
        <v>166</v>
      </c>
      <c r="E7" s="430"/>
    </row>
    <row r="8" spans="1:7" ht="14.25" customHeight="1" thickBot="1" x14ac:dyDescent="0.3">
      <c r="A8" s="29"/>
      <c r="B8" s="30"/>
      <c r="C8" s="30"/>
      <c r="D8" s="384"/>
      <c r="E8" s="431"/>
    </row>
    <row r="9" spans="1:7" ht="16.5" thickBot="1" x14ac:dyDescent="0.3">
      <c r="A9" s="31">
        <v>1</v>
      </c>
      <c r="B9" s="32">
        <v>2</v>
      </c>
      <c r="C9" s="32">
        <v>3</v>
      </c>
      <c r="D9" s="385">
        <v>4</v>
      </c>
      <c r="E9" s="33">
        <v>5</v>
      </c>
    </row>
    <row r="10" spans="1:7" x14ac:dyDescent="0.25">
      <c r="A10" s="34"/>
      <c r="B10" s="28"/>
      <c r="C10" s="28"/>
      <c r="D10" s="383"/>
      <c r="E10" s="35"/>
    </row>
    <row r="11" spans="1:7" x14ac:dyDescent="0.25">
      <c r="A11" s="36">
        <v>1</v>
      </c>
      <c r="B11" s="37" t="s">
        <v>9</v>
      </c>
      <c r="C11" s="38" t="s">
        <v>60</v>
      </c>
      <c r="D11" s="386"/>
      <c r="E11" s="39">
        <v>0</v>
      </c>
    </row>
    <row r="12" spans="1:7" x14ac:dyDescent="0.25">
      <c r="A12" s="36"/>
      <c r="B12" s="37"/>
      <c r="C12" s="38"/>
      <c r="D12" s="386"/>
      <c r="E12" s="39"/>
    </row>
    <row r="13" spans="1:7" x14ac:dyDescent="0.25">
      <c r="A13" s="36">
        <v>2</v>
      </c>
      <c r="B13" s="37" t="s">
        <v>66</v>
      </c>
      <c r="C13" s="38"/>
      <c r="D13" s="386"/>
      <c r="E13" s="39"/>
    </row>
    <row r="14" spans="1:7" x14ac:dyDescent="0.25">
      <c r="A14" s="36"/>
      <c r="B14" s="37"/>
      <c r="C14" s="38"/>
      <c r="D14" s="386"/>
      <c r="E14" s="39"/>
    </row>
    <row r="15" spans="1:7" s="43" customFormat="1" ht="18" customHeight="1" x14ac:dyDescent="0.25">
      <c r="A15" s="54">
        <v>3</v>
      </c>
      <c r="B15" s="40" t="s">
        <v>199</v>
      </c>
      <c r="C15" s="41" t="s">
        <v>39</v>
      </c>
      <c r="D15" s="387"/>
      <c r="E15" s="42">
        <v>0</v>
      </c>
    </row>
    <row r="16" spans="1:7" ht="14.25" customHeight="1" x14ac:dyDescent="0.25">
      <c r="A16" s="44"/>
      <c r="B16" s="45"/>
      <c r="C16" s="38"/>
      <c r="D16" s="386"/>
      <c r="E16" s="39"/>
    </row>
    <row r="17" spans="1:7" ht="15" customHeight="1" x14ac:dyDescent="0.25">
      <c r="A17" s="54">
        <v>4</v>
      </c>
      <c r="B17" s="45" t="s">
        <v>33</v>
      </c>
      <c r="C17" s="38"/>
      <c r="D17" s="386"/>
      <c r="E17" s="39">
        <v>0</v>
      </c>
    </row>
    <row r="18" spans="1:7" ht="10.5" customHeight="1" x14ac:dyDescent="0.25">
      <c r="A18" s="44"/>
      <c r="B18" s="45"/>
      <c r="C18" s="38"/>
      <c r="D18" s="386"/>
      <c r="E18" s="39"/>
    </row>
    <row r="19" spans="1:7" s="43" customFormat="1" x14ac:dyDescent="0.25">
      <c r="A19" s="46">
        <v>5</v>
      </c>
      <c r="B19" s="47" t="s">
        <v>10</v>
      </c>
      <c r="C19" s="41"/>
      <c r="D19" s="387"/>
      <c r="E19" s="49">
        <f>SUM(E11:E18)</f>
        <v>0</v>
      </c>
    </row>
    <row r="20" spans="1:7" s="43" customFormat="1" x14ac:dyDescent="0.25">
      <c r="A20" s="46"/>
      <c r="B20" s="47"/>
      <c r="C20" s="41"/>
      <c r="D20" s="387"/>
      <c r="E20" s="42"/>
    </row>
    <row r="21" spans="1:7" s="43" customFormat="1" x14ac:dyDescent="0.25">
      <c r="A21" s="46">
        <v>6</v>
      </c>
      <c r="B21" s="48" t="s">
        <v>184</v>
      </c>
      <c r="C21" s="38" t="s">
        <v>39</v>
      </c>
      <c r="D21" s="386"/>
      <c r="E21" s="42">
        <f>E19*0.15</f>
        <v>0</v>
      </c>
    </row>
    <row r="22" spans="1:7" s="43" customFormat="1" x14ac:dyDescent="0.25">
      <c r="A22" s="46"/>
      <c r="B22" s="47"/>
      <c r="C22" s="41"/>
      <c r="D22" s="387"/>
      <c r="E22" s="42"/>
    </row>
    <row r="23" spans="1:7" s="43" customFormat="1" x14ac:dyDescent="0.25">
      <c r="A23" s="46">
        <v>7</v>
      </c>
      <c r="B23" s="47" t="s">
        <v>11</v>
      </c>
      <c r="C23" s="38"/>
      <c r="D23" s="386"/>
      <c r="E23" s="49">
        <f>E19+E21</f>
        <v>0</v>
      </c>
    </row>
    <row r="24" spans="1:7" s="43" customFormat="1" x14ac:dyDescent="0.25">
      <c r="A24" s="46"/>
      <c r="B24" s="47"/>
      <c r="C24" s="41"/>
      <c r="D24" s="387"/>
      <c r="E24" s="49"/>
    </row>
    <row r="25" spans="1:7" s="43" customFormat="1" x14ac:dyDescent="0.25">
      <c r="A25" s="46">
        <v>8</v>
      </c>
      <c r="B25" s="48" t="s">
        <v>189</v>
      </c>
      <c r="C25" s="38" t="s">
        <v>39</v>
      </c>
      <c r="D25" s="386"/>
      <c r="E25" s="42">
        <f>E23*0.1</f>
        <v>0</v>
      </c>
    </row>
    <row r="26" spans="1:7" s="43" customFormat="1" x14ac:dyDescent="0.25">
      <c r="A26" s="46"/>
      <c r="B26" s="47"/>
      <c r="C26" s="41"/>
      <c r="D26" s="387"/>
      <c r="E26" s="49"/>
    </row>
    <row r="27" spans="1:7" ht="16.5" thickBot="1" x14ac:dyDescent="0.3">
      <c r="A27" s="249">
        <v>9</v>
      </c>
      <c r="B27" s="250" t="s">
        <v>131</v>
      </c>
      <c r="C27" s="252"/>
      <c r="D27" s="388"/>
      <c r="E27" s="251">
        <f>E25+E23</f>
        <v>0</v>
      </c>
      <c r="G27" s="50"/>
    </row>
    <row r="28" spans="1:7" x14ac:dyDescent="0.25">
      <c r="A28" s="51"/>
      <c r="B28" s="52"/>
      <c r="C28" s="53"/>
      <c r="D28" s="53"/>
      <c r="E28" s="53"/>
    </row>
    <row r="30" spans="1:7" s="213" customFormat="1" x14ac:dyDescent="0.25">
      <c r="A30" s="404" t="s">
        <v>173</v>
      </c>
      <c r="B30" s="404"/>
      <c r="C30" s="404"/>
      <c r="D30" s="404"/>
      <c r="E30" s="404"/>
    </row>
    <row r="31" spans="1:7" s="213" customFormat="1" ht="18" customHeight="1" x14ac:dyDescent="0.25">
      <c r="A31" s="403" t="s">
        <v>182</v>
      </c>
      <c r="B31" s="403"/>
      <c r="C31" s="403"/>
      <c r="D31" s="403"/>
      <c r="E31" s="403"/>
    </row>
    <row r="32" spans="1:7" s="213" customFormat="1" ht="30.75" customHeight="1" x14ac:dyDescent="0.25">
      <c r="A32" s="403" t="s">
        <v>172</v>
      </c>
      <c r="B32" s="403"/>
      <c r="C32" s="403"/>
      <c r="D32" s="403"/>
      <c r="E32" s="403"/>
    </row>
    <row r="33" spans="1:5" s="213" customFormat="1" ht="15" x14ac:dyDescent="0.25">
      <c r="A33" s="403" t="s">
        <v>208</v>
      </c>
      <c r="B33" s="403"/>
      <c r="C33" s="403"/>
      <c r="D33" s="403"/>
      <c r="E33" s="403"/>
    </row>
    <row r="34" spans="1:5" s="213" customFormat="1" ht="15" x14ac:dyDescent="0.25"/>
    <row r="35" spans="1:5" s="213" customFormat="1" ht="15" x14ac:dyDescent="0.25">
      <c r="A35" s="11"/>
      <c r="B35" s="11"/>
      <c r="C35" s="11"/>
      <c r="D35" s="11"/>
      <c r="E35" s="11"/>
    </row>
    <row r="36" spans="1:5" s="213" customFormat="1" ht="15" x14ac:dyDescent="0.25">
      <c r="A36" s="402" t="s">
        <v>174</v>
      </c>
      <c r="B36" s="402"/>
      <c r="C36" s="402"/>
      <c r="D36" s="342"/>
      <c r="E36" s="342"/>
    </row>
    <row r="37" spans="1:5" s="213" customFormat="1" ht="15" x14ac:dyDescent="0.25"/>
    <row r="38" spans="1:5" s="213" customFormat="1" ht="15" x14ac:dyDescent="0.25"/>
    <row r="39" spans="1:5" s="213" customFormat="1" ht="15" x14ac:dyDescent="0.25"/>
    <row r="40" spans="1:5" s="213" customFormat="1" ht="15" x14ac:dyDescent="0.25"/>
    <row r="41" spans="1:5" s="213" customFormat="1" ht="15" x14ac:dyDescent="0.25"/>
    <row r="42" spans="1:5" s="213" customFormat="1" ht="15" x14ac:dyDescent="0.25"/>
    <row r="43" spans="1:5" s="213" customFormat="1" ht="15" x14ac:dyDescent="0.25"/>
  </sheetData>
  <mergeCells count="8">
    <mergeCell ref="A32:E32"/>
    <mergeCell ref="A33:E33"/>
    <mergeCell ref="A36:C36"/>
    <mergeCell ref="A3:E3"/>
    <mergeCell ref="E6:E8"/>
    <mergeCell ref="A4:E4"/>
    <mergeCell ref="A30:E30"/>
    <mergeCell ref="A31:E31"/>
  </mergeCells>
  <phoneticPr fontId="18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85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tabSelected="1" view="pageBreakPreview" zoomScale="85" zoomScaleNormal="100" zoomScaleSheetLayoutView="85" workbookViewId="0">
      <selection activeCell="L40" sqref="L40"/>
    </sheetView>
  </sheetViews>
  <sheetFormatPr defaultRowHeight="12.75" outlineLevelRow="1" x14ac:dyDescent="0.2"/>
  <cols>
    <col min="1" max="1" width="5.5" style="179" customWidth="1"/>
    <col min="2" max="2" width="35.6640625" style="179" customWidth="1"/>
    <col min="3" max="3" width="16.1640625" style="179" customWidth="1"/>
    <col min="4" max="4" width="10.5" style="179" customWidth="1"/>
    <col min="5" max="5" width="18.33203125" style="179" customWidth="1"/>
    <col min="6" max="6" width="13.5" style="179" customWidth="1"/>
    <col min="7" max="7" width="15.6640625" style="179" customWidth="1"/>
    <col min="8" max="9" width="15.5" style="179" customWidth="1"/>
    <col min="10" max="10" width="14.6640625" style="179" customWidth="1"/>
    <col min="11" max="11" width="15.83203125" style="179" customWidth="1"/>
    <col min="12" max="12" width="17.5" style="179" customWidth="1"/>
    <col min="13" max="13" width="15.83203125" style="179" bestFit="1" customWidth="1"/>
    <col min="14" max="14" width="19.33203125" style="179" customWidth="1"/>
    <col min="15" max="16384" width="9.33203125" style="179"/>
  </cols>
  <sheetData>
    <row r="1" spans="1:12" ht="18.75" customHeight="1" x14ac:dyDescent="0.2">
      <c r="L1" s="400" t="s">
        <v>214</v>
      </c>
    </row>
    <row r="2" spans="1:12" s="55" customFormat="1" ht="15.75" customHeight="1" x14ac:dyDescent="0.2">
      <c r="A2" s="448" t="s">
        <v>43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</row>
    <row r="3" spans="1:12" s="55" customFormat="1" ht="21" customHeight="1" x14ac:dyDescent="0.2">
      <c r="A3" s="448" t="s">
        <v>44</v>
      </c>
      <c r="B3" s="448"/>
      <c r="C3" s="448"/>
      <c r="D3" s="448"/>
      <c r="E3" s="448"/>
      <c r="F3" s="448"/>
      <c r="G3" s="448"/>
      <c r="H3" s="448"/>
      <c r="I3" s="448"/>
      <c r="J3" s="448"/>
      <c r="K3" s="448"/>
      <c r="L3" s="448"/>
    </row>
    <row r="4" spans="1:12" s="55" customFormat="1" ht="27" customHeight="1" x14ac:dyDescent="0.2">
      <c r="A4" s="436"/>
      <c r="B4" s="436"/>
      <c r="C4" s="56"/>
      <c r="D4" s="56"/>
      <c r="E4" s="56"/>
      <c r="F4" s="449"/>
      <c r="G4" s="449"/>
    </row>
    <row r="5" spans="1:12" s="55" customFormat="1" ht="22.5" customHeight="1" x14ac:dyDescent="0.2">
      <c r="A5" s="436" t="s">
        <v>45</v>
      </c>
      <c r="B5" s="436"/>
      <c r="C5" s="180" t="s">
        <v>89</v>
      </c>
      <c r="D5" s="180"/>
      <c r="E5" s="180"/>
      <c r="F5" s="180"/>
      <c r="G5" s="180"/>
      <c r="H5" s="180"/>
      <c r="I5" s="57"/>
      <c r="J5" s="57"/>
      <c r="K5" s="57"/>
    </row>
    <row r="6" spans="1:12" s="55" customFormat="1" ht="22.5" customHeight="1" x14ac:dyDescent="0.2">
      <c r="A6" s="436" t="s">
        <v>46</v>
      </c>
      <c r="B6" s="436"/>
      <c r="C6" s="56"/>
      <c r="D6" s="56"/>
      <c r="E6" s="56"/>
      <c r="F6" s="56"/>
      <c r="G6" s="58"/>
      <c r="H6" s="59"/>
    </row>
    <row r="7" spans="1:12" s="55" customFormat="1" ht="24.75" hidden="1" customHeight="1" outlineLevel="1" x14ac:dyDescent="0.2">
      <c r="A7" s="436" t="s">
        <v>47</v>
      </c>
      <c r="B7" s="436"/>
      <c r="C7" s="443"/>
      <c r="D7" s="443"/>
      <c r="E7" s="56"/>
      <c r="F7" s="56"/>
      <c r="G7" s="56"/>
    </row>
    <row r="8" spans="1:12" s="55" customFormat="1" ht="24.75" hidden="1" customHeight="1" outlineLevel="1" x14ac:dyDescent="0.2">
      <c r="A8" s="436" t="s">
        <v>48</v>
      </c>
      <c r="B8" s="436"/>
      <c r="C8" s="443"/>
      <c r="D8" s="443"/>
      <c r="E8" s="56"/>
      <c r="F8" s="56"/>
      <c r="G8" s="56"/>
    </row>
    <row r="9" spans="1:12" s="55" customFormat="1" ht="24.75" customHeight="1" collapsed="1" x14ac:dyDescent="0.2">
      <c r="A9" s="436" t="s">
        <v>198</v>
      </c>
      <c r="B9" s="436"/>
      <c r="C9" s="309"/>
      <c r="D9" s="309"/>
      <c r="E9" s="56"/>
      <c r="F9" s="56"/>
      <c r="G9" s="56"/>
    </row>
    <row r="10" spans="1:12" s="61" customFormat="1" ht="27" customHeight="1" x14ac:dyDescent="0.25">
      <c r="A10" s="60" t="s">
        <v>3</v>
      </c>
      <c r="B10" s="60" t="s">
        <v>49</v>
      </c>
      <c r="D10" s="62"/>
      <c r="E10" s="62"/>
      <c r="F10" s="62"/>
    </row>
    <row r="11" spans="1:12" s="64" customFormat="1" ht="15.75" x14ac:dyDescent="0.25">
      <c r="A11" s="444" t="s">
        <v>50</v>
      </c>
      <c r="B11" s="63"/>
      <c r="C11" s="63"/>
      <c r="D11" s="63" t="s">
        <v>13</v>
      </c>
      <c r="E11" s="63" t="s">
        <v>51</v>
      </c>
      <c r="F11" s="63" t="s">
        <v>52</v>
      </c>
      <c r="G11" s="63" t="s">
        <v>53</v>
      </c>
      <c r="H11" s="63" t="s">
        <v>14</v>
      </c>
      <c r="I11" s="63" t="s">
        <v>54</v>
      </c>
    </row>
    <row r="12" spans="1:12" s="64" customFormat="1" ht="15.75" x14ac:dyDescent="0.25">
      <c r="A12" s="445"/>
      <c r="B12" s="65" t="s">
        <v>55</v>
      </c>
      <c r="C12" s="65" t="s">
        <v>56</v>
      </c>
      <c r="D12" s="65"/>
      <c r="E12" s="65" t="s">
        <v>57</v>
      </c>
      <c r="F12" s="65" t="s">
        <v>58</v>
      </c>
      <c r="G12" s="65" t="s">
        <v>58</v>
      </c>
      <c r="H12" s="65" t="s">
        <v>59</v>
      </c>
      <c r="I12" s="65" t="s">
        <v>16</v>
      </c>
    </row>
    <row r="13" spans="1:12" s="64" customFormat="1" ht="15.75" x14ac:dyDescent="0.25">
      <c r="A13" s="446"/>
      <c r="B13" s="66"/>
      <c r="C13" s="66"/>
      <c r="D13" s="66" t="s">
        <v>60</v>
      </c>
      <c r="E13" s="66"/>
      <c r="F13" s="66" t="s">
        <v>17</v>
      </c>
      <c r="G13" s="66" t="s">
        <v>61</v>
      </c>
      <c r="H13" s="66" t="s">
        <v>62</v>
      </c>
      <c r="I13" s="66"/>
    </row>
    <row r="14" spans="1:12" s="64" customFormat="1" ht="15.75" x14ac:dyDescent="0.25">
      <c r="A14" s="67">
        <v>1</v>
      </c>
      <c r="B14" s="68" t="s">
        <v>90</v>
      </c>
      <c r="C14" s="69" t="s">
        <v>94</v>
      </c>
      <c r="D14" s="70">
        <v>0</v>
      </c>
      <c r="E14" s="71">
        <v>0</v>
      </c>
      <c r="F14" s="70">
        <v>0</v>
      </c>
      <c r="G14" s="72">
        <f>F14*D14*E14</f>
        <v>0</v>
      </c>
      <c r="H14" s="73"/>
      <c r="I14" s="70"/>
    </row>
    <row r="15" spans="1:12" s="64" customFormat="1" ht="15.75" x14ac:dyDescent="0.25">
      <c r="A15" s="67">
        <v>2</v>
      </c>
      <c r="B15" s="68" t="s">
        <v>91</v>
      </c>
      <c r="C15" s="69" t="s">
        <v>94</v>
      </c>
      <c r="D15" s="70">
        <v>0</v>
      </c>
      <c r="E15" s="71">
        <v>0</v>
      </c>
      <c r="F15" s="70">
        <v>0</v>
      </c>
      <c r="G15" s="72">
        <f>F15*D15*E15</f>
        <v>0</v>
      </c>
      <c r="H15" s="73"/>
      <c r="I15" s="70"/>
    </row>
    <row r="16" spans="1:12" s="64" customFormat="1" ht="15.75" x14ac:dyDescent="0.25">
      <c r="A16" s="67">
        <v>3</v>
      </c>
      <c r="B16" s="68" t="s">
        <v>92</v>
      </c>
      <c r="C16" s="69" t="s">
        <v>94</v>
      </c>
      <c r="D16" s="70">
        <v>0</v>
      </c>
      <c r="E16" s="71">
        <v>0</v>
      </c>
      <c r="F16" s="70">
        <v>0</v>
      </c>
      <c r="G16" s="72">
        <f>F16*D16*E16</f>
        <v>0</v>
      </c>
      <c r="H16" s="73"/>
      <c r="I16" s="70"/>
    </row>
    <row r="17" spans="1:15" s="64" customFormat="1" ht="15.75" x14ac:dyDescent="0.25">
      <c r="A17" s="67">
        <v>4</v>
      </c>
      <c r="B17" s="68" t="s">
        <v>93</v>
      </c>
      <c r="C17" s="69" t="s">
        <v>94</v>
      </c>
      <c r="D17" s="70">
        <v>0</v>
      </c>
      <c r="E17" s="71">
        <v>0</v>
      </c>
      <c r="F17" s="70">
        <v>0</v>
      </c>
      <c r="G17" s="72">
        <f>F17*D17*E17</f>
        <v>0</v>
      </c>
      <c r="H17" s="73"/>
      <c r="I17" s="70"/>
    </row>
    <row r="18" spans="1:15" s="64" customFormat="1" ht="22.5" customHeight="1" x14ac:dyDescent="0.25">
      <c r="A18" s="438"/>
      <c r="B18" s="442"/>
      <c r="C18" s="439"/>
      <c r="D18" s="74">
        <f>SUM(D14:D17)</f>
        <v>0</v>
      </c>
      <c r="E18" s="75"/>
      <c r="F18" s="74"/>
      <c r="G18" s="74">
        <f>SUM(G14:G17)</f>
        <v>0</v>
      </c>
      <c r="H18" s="76">
        <v>0</v>
      </c>
      <c r="I18" s="77">
        <f>ROUND(H18*G18,0)</f>
        <v>0</v>
      </c>
      <c r="J18" s="78"/>
      <c r="K18" s="79"/>
      <c r="L18" s="78"/>
    </row>
    <row r="19" spans="1:15" s="80" customFormat="1" ht="15" collapsed="1" x14ac:dyDescent="0.2">
      <c r="B19" s="81" t="s">
        <v>63</v>
      </c>
      <c r="C19" s="82"/>
      <c r="D19" s="83"/>
      <c r="E19" s="82"/>
      <c r="F19" s="82"/>
      <c r="G19" s="82"/>
      <c r="H19" s="84"/>
      <c r="I19" s="85"/>
      <c r="J19" s="85"/>
      <c r="M19" s="86"/>
      <c r="N19" s="86"/>
      <c r="O19" s="86"/>
    </row>
    <row r="20" spans="1:15" s="85" customFormat="1" ht="15" x14ac:dyDescent="0.2">
      <c r="A20" s="82"/>
      <c r="B20" s="447" t="s">
        <v>196</v>
      </c>
      <c r="C20" s="447"/>
      <c r="D20" s="447"/>
      <c r="E20" s="447"/>
      <c r="F20" s="447"/>
      <c r="G20" s="447"/>
      <c r="H20" s="87">
        <v>0</v>
      </c>
      <c r="I20" s="88" t="s">
        <v>16</v>
      </c>
    </row>
    <row r="21" spans="1:15" s="85" customFormat="1" ht="15" x14ac:dyDescent="0.2">
      <c r="A21" s="82"/>
      <c r="B21" s="89" t="s">
        <v>197</v>
      </c>
      <c r="C21" s="90"/>
      <c r="D21" s="91"/>
      <c r="E21" s="90"/>
      <c r="F21" s="90"/>
      <c r="G21" s="90"/>
      <c r="H21" s="90">
        <v>0</v>
      </c>
      <c r="I21" s="88" t="s">
        <v>17</v>
      </c>
    </row>
    <row r="22" spans="1:15" s="80" customFormat="1" ht="15" x14ac:dyDescent="0.2">
      <c r="B22" s="81"/>
      <c r="C22" s="82"/>
      <c r="D22" s="83"/>
      <c r="E22" s="82"/>
      <c r="F22" s="82"/>
      <c r="G22" s="82"/>
      <c r="H22" s="86"/>
      <c r="I22" s="86"/>
      <c r="J22" s="86"/>
    </row>
    <row r="23" spans="1:15" s="85" customFormat="1" ht="15.75" x14ac:dyDescent="0.25">
      <c r="A23" s="92" t="s">
        <v>64</v>
      </c>
      <c r="B23" s="93" t="s">
        <v>201</v>
      </c>
      <c r="C23" s="94">
        <f>ROUND((I16)*0.291,0)</f>
        <v>0</v>
      </c>
      <c r="D23" s="95"/>
      <c r="E23" s="96"/>
      <c r="F23" s="90"/>
      <c r="G23" s="90"/>
      <c r="H23" s="90"/>
      <c r="I23" s="90"/>
    </row>
    <row r="24" spans="1:15" s="85" customFormat="1" ht="15.75" x14ac:dyDescent="0.25">
      <c r="A24" s="92"/>
      <c r="B24" s="93"/>
      <c r="C24" s="97"/>
      <c r="D24" s="91"/>
      <c r="E24" s="90"/>
      <c r="F24" s="90"/>
      <c r="G24" s="90"/>
      <c r="H24" s="90"/>
      <c r="I24" s="90"/>
    </row>
    <row r="25" spans="1:15" s="85" customFormat="1" ht="15.75" x14ac:dyDescent="0.25">
      <c r="A25" s="92" t="s">
        <v>65</v>
      </c>
      <c r="B25" s="93" t="s">
        <v>66</v>
      </c>
      <c r="D25" s="95"/>
      <c r="E25" s="96"/>
      <c r="F25" s="90"/>
      <c r="G25" s="90"/>
      <c r="H25" s="94">
        <f>ROUND((I18)*0.291,0)</f>
        <v>0</v>
      </c>
      <c r="I25" s="88" t="s">
        <v>16</v>
      </c>
    </row>
    <row r="26" spans="1:15" s="85" customFormat="1" ht="15.75" x14ac:dyDescent="0.25">
      <c r="A26" s="92"/>
      <c r="B26" s="93"/>
      <c r="C26" s="97"/>
      <c r="D26" s="91"/>
      <c r="E26" s="90"/>
      <c r="F26" s="90"/>
      <c r="G26" s="90"/>
      <c r="H26" s="90"/>
      <c r="I26" s="90"/>
    </row>
    <row r="27" spans="1:15" s="85" customFormat="1" ht="15.75" x14ac:dyDescent="0.25">
      <c r="A27" s="92" t="s">
        <v>68</v>
      </c>
      <c r="B27" s="93" t="s">
        <v>66</v>
      </c>
      <c r="C27" s="97"/>
      <c r="D27" s="91">
        <v>0</v>
      </c>
      <c r="E27" s="98" t="s">
        <v>67</v>
      </c>
      <c r="F27" s="90"/>
      <c r="G27" s="90"/>
      <c r="H27" s="99">
        <f>D18*E16*D27</f>
        <v>0</v>
      </c>
      <c r="I27" s="88" t="s">
        <v>16</v>
      </c>
    </row>
    <row r="28" spans="1:15" s="85" customFormat="1" ht="15.75" x14ac:dyDescent="0.25">
      <c r="A28" s="92"/>
      <c r="B28" s="93"/>
      <c r="C28" s="97"/>
      <c r="D28" s="91"/>
      <c r="E28" s="98"/>
      <c r="F28" s="90"/>
      <c r="G28" s="90"/>
      <c r="H28" s="99"/>
      <c r="I28" s="88"/>
    </row>
    <row r="29" spans="1:15" s="101" customFormat="1" ht="30.75" customHeight="1" x14ac:dyDescent="0.2">
      <c r="A29" s="100" t="s">
        <v>202</v>
      </c>
      <c r="B29" s="60" t="s">
        <v>69</v>
      </c>
      <c r="D29" s="102"/>
      <c r="E29" s="102"/>
    </row>
    <row r="30" spans="1:15" s="64" customFormat="1" ht="15.75" x14ac:dyDescent="0.25">
      <c r="A30" s="103" t="s">
        <v>6</v>
      </c>
      <c r="B30" s="63" t="s">
        <v>70</v>
      </c>
      <c r="C30" s="63" t="s">
        <v>13</v>
      </c>
      <c r="D30" s="63" t="s">
        <v>71</v>
      </c>
      <c r="E30" s="104" t="s">
        <v>72</v>
      </c>
      <c r="F30" s="105" t="s">
        <v>73</v>
      </c>
      <c r="G30" s="106" t="s">
        <v>74</v>
      </c>
      <c r="H30" s="433" t="s">
        <v>191</v>
      </c>
      <c r="I30" s="435"/>
      <c r="J30" s="433" t="s">
        <v>192</v>
      </c>
      <c r="K30" s="434"/>
      <c r="L30" s="435"/>
    </row>
    <row r="31" spans="1:15" s="64" customFormat="1" ht="15.75" x14ac:dyDescent="0.25">
      <c r="A31" s="107" t="s">
        <v>75</v>
      </c>
      <c r="B31" s="66" t="s">
        <v>76</v>
      </c>
      <c r="C31" s="66" t="s">
        <v>77</v>
      </c>
      <c r="D31" s="66" t="s">
        <v>78</v>
      </c>
      <c r="E31" s="107" t="s">
        <v>79</v>
      </c>
      <c r="F31" s="107" t="s">
        <v>80</v>
      </c>
      <c r="G31" s="108" t="s">
        <v>18</v>
      </c>
      <c r="H31" s="109" t="s">
        <v>81</v>
      </c>
      <c r="I31" s="110" t="s">
        <v>82</v>
      </c>
      <c r="J31" s="109" t="s">
        <v>83</v>
      </c>
      <c r="K31" s="110" t="s">
        <v>84</v>
      </c>
      <c r="L31" s="111" t="s">
        <v>73</v>
      </c>
    </row>
    <row r="32" spans="1:15" s="122" customFormat="1" ht="18.75" customHeight="1" x14ac:dyDescent="0.25">
      <c r="A32" s="112">
        <v>1</v>
      </c>
      <c r="B32" s="113" t="s">
        <v>20</v>
      </c>
      <c r="C32" s="112">
        <v>0</v>
      </c>
      <c r="D32" s="114">
        <v>0</v>
      </c>
      <c r="E32" s="114">
        <v>0</v>
      </c>
      <c r="F32" s="115">
        <f>C32*D32*E32</f>
        <v>0</v>
      </c>
      <c r="G32" s="116"/>
      <c r="H32" s="117">
        <v>0</v>
      </c>
      <c r="I32" s="118">
        <v>0</v>
      </c>
      <c r="J32" s="119">
        <f t="shared" ref="J32:K34" si="0">ROUND(H32*F32,2)</f>
        <v>0</v>
      </c>
      <c r="K32" s="120">
        <f t="shared" si="0"/>
        <v>0</v>
      </c>
      <c r="L32" s="121">
        <f>J32+K32</f>
        <v>0</v>
      </c>
    </row>
    <row r="33" spans="1:15" s="122" customFormat="1" ht="18.75" customHeight="1" x14ac:dyDescent="0.25">
      <c r="A33" s="112">
        <v>2</v>
      </c>
      <c r="B33" s="113" t="s">
        <v>21</v>
      </c>
      <c r="C33" s="112">
        <v>0</v>
      </c>
      <c r="D33" s="114">
        <v>0</v>
      </c>
      <c r="E33" s="114">
        <v>0</v>
      </c>
      <c r="F33" s="115">
        <f>C33*D33*E33</f>
        <v>0</v>
      </c>
      <c r="G33" s="116"/>
      <c r="H33" s="117">
        <v>0</v>
      </c>
      <c r="I33" s="118">
        <v>0</v>
      </c>
      <c r="J33" s="119">
        <f t="shared" si="0"/>
        <v>0</v>
      </c>
      <c r="K33" s="120">
        <f t="shared" si="0"/>
        <v>0</v>
      </c>
      <c r="L33" s="121">
        <f>J33+K33</f>
        <v>0</v>
      </c>
    </row>
    <row r="34" spans="1:15" s="122" customFormat="1" ht="18.75" customHeight="1" x14ac:dyDescent="0.25">
      <c r="A34" s="112">
        <v>3</v>
      </c>
      <c r="B34" s="113" t="s">
        <v>95</v>
      </c>
      <c r="C34" s="112">
        <v>0</v>
      </c>
      <c r="D34" s="114">
        <v>0</v>
      </c>
      <c r="E34" s="114">
        <v>0</v>
      </c>
      <c r="F34" s="115">
        <f>C34*D34*E34</f>
        <v>0</v>
      </c>
      <c r="G34" s="116"/>
      <c r="H34" s="117">
        <v>0</v>
      </c>
      <c r="I34" s="118">
        <v>0</v>
      </c>
      <c r="J34" s="119">
        <f t="shared" si="0"/>
        <v>0</v>
      </c>
      <c r="K34" s="120">
        <f t="shared" si="0"/>
        <v>0</v>
      </c>
      <c r="L34" s="121">
        <f>J34+K34</f>
        <v>0</v>
      </c>
    </row>
    <row r="35" spans="1:15" s="122" customFormat="1" ht="18.75" customHeight="1" x14ac:dyDescent="0.25">
      <c r="A35" s="112">
        <v>4</v>
      </c>
      <c r="B35" s="113" t="s">
        <v>96</v>
      </c>
      <c r="C35" s="112">
        <v>0</v>
      </c>
      <c r="D35" s="114">
        <v>0</v>
      </c>
      <c r="E35" s="114">
        <v>0</v>
      </c>
      <c r="F35" s="115">
        <f>C35*D35*E35</f>
        <v>0</v>
      </c>
      <c r="G35" s="116"/>
      <c r="H35" s="117">
        <v>0</v>
      </c>
      <c r="I35" s="118">
        <v>0</v>
      </c>
      <c r="J35" s="119">
        <f>ROUND(H35*F35,2)</f>
        <v>0</v>
      </c>
      <c r="K35" s="120">
        <f>ROUND(I35*G35,2)</f>
        <v>0</v>
      </c>
      <c r="L35" s="121">
        <f>J35+K35</f>
        <v>0</v>
      </c>
    </row>
    <row r="36" spans="1:15" s="129" customFormat="1" ht="21.75" customHeight="1" x14ac:dyDescent="0.25">
      <c r="A36" s="438" t="s">
        <v>23</v>
      </c>
      <c r="B36" s="439"/>
      <c r="C36" s="123">
        <f>SUM(C32:C35)</f>
        <v>0</v>
      </c>
      <c r="D36" s="124"/>
      <c r="E36" s="125"/>
      <c r="F36" s="123">
        <f>SUM(F32:F35)</f>
        <v>0</v>
      </c>
      <c r="G36" s="126"/>
      <c r="H36" s="127"/>
      <c r="I36" s="126"/>
      <c r="J36" s="76">
        <f>SUM(J32:J35)</f>
        <v>0</v>
      </c>
      <c r="K36" s="76">
        <f>SUM(K32:K35)</f>
        <v>0</v>
      </c>
      <c r="L36" s="128">
        <f>SUM(L32:L35)</f>
        <v>0</v>
      </c>
    </row>
    <row r="37" spans="1:15" s="129" customFormat="1" ht="21.75" customHeight="1" collapsed="1" x14ac:dyDescent="0.25">
      <c r="A37" s="438" t="s">
        <v>23</v>
      </c>
      <c r="B37" s="439"/>
      <c r="C37" s="130" t="s">
        <v>97</v>
      </c>
      <c r="D37" s="124"/>
      <c r="E37" s="125"/>
      <c r="F37" s="131"/>
      <c r="G37" s="126"/>
      <c r="H37" s="127"/>
      <c r="I37" s="126"/>
      <c r="J37" s="132"/>
      <c r="K37" s="133"/>
      <c r="L37" s="134">
        <f>ROUND(L36*1.022,0)</f>
        <v>0</v>
      </c>
    </row>
    <row r="38" spans="1:15" s="143" customFormat="1" ht="15" collapsed="1" x14ac:dyDescent="0.2">
      <c r="A38" s="135"/>
      <c r="B38" s="136"/>
      <c r="C38" s="137"/>
      <c r="D38" s="137"/>
      <c r="E38" s="137"/>
      <c r="F38" s="138"/>
      <c r="G38" s="139"/>
      <c r="H38" s="140"/>
      <c r="I38" s="141"/>
      <c r="J38" s="142"/>
      <c r="K38" s="142"/>
      <c r="L38" s="142"/>
    </row>
    <row r="39" spans="1:15" s="144" customFormat="1" ht="23.25" customHeight="1" x14ac:dyDescent="0.25">
      <c r="A39" s="100" t="s">
        <v>203</v>
      </c>
      <c r="B39" s="60" t="s">
        <v>4</v>
      </c>
      <c r="D39" s="145"/>
      <c r="E39" s="145"/>
      <c r="F39" s="145"/>
      <c r="H39" s="145"/>
      <c r="M39" s="146"/>
      <c r="N39" s="146"/>
      <c r="O39" s="146"/>
    </row>
    <row r="40" spans="1:15" s="149" customFormat="1" ht="56.25" customHeight="1" x14ac:dyDescent="0.25">
      <c r="A40" s="147" t="s">
        <v>1</v>
      </c>
      <c r="B40" s="440" t="s">
        <v>85</v>
      </c>
      <c r="C40" s="441"/>
      <c r="D40" s="147" t="s">
        <v>8</v>
      </c>
      <c r="E40" s="147" t="s">
        <v>13</v>
      </c>
      <c r="F40" s="147" t="s">
        <v>86</v>
      </c>
      <c r="G40" s="147" t="s">
        <v>193</v>
      </c>
      <c r="H40" s="148"/>
      <c r="I40" s="148"/>
      <c r="J40" s="148"/>
    </row>
    <row r="41" spans="1:15" s="144" customFormat="1" ht="18" customHeight="1" x14ac:dyDescent="0.25">
      <c r="A41" s="150">
        <v>1</v>
      </c>
      <c r="B41" s="151" t="s">
        <v>98</v>
      </c>
      <c r="C41" s="151"/>
      <c r="D41" s="152" t="s">
        <v>94</v>
      </c>
      <c r="E41" s="153">
        <v>0</v>
      </c>
      <c r="F41" s="154">
        <v>0</v>
      </c>
      <c r="G41" s="155">
        <f>ROUND(E41*F41,2)</f>
        <v>0</v>
      </c>
      <c r="H41" s="156"/>
      <c r="I41" s="156"/>
      <c r="J41" s="156"/>
    </row>
    <row r="42" spans="1:15" s="144" customFormat="1" ht="18" customHeight="1" x14ac:dyDescent="0.25">
      <c r="A42" s="150">
        <v>2</v>
      </c>
      <c r="B42" s="151" t="s">
        <v>99</v>
      </c>
      <c r="C42" s="151"/>
      <c r="D42" s="152" t="s">
        <v>94</v>
      </c>
      <c r="E42" s="153">
        <v>0</v>
      </c>
      <c r="F42" s="154">
        <v>0</v>
      </c>
      <c r="G42" s="155">
        <f>ROUND(E42*F42,2)</f>
        <v>0</v>
      </c>
      <c r="H42" s="156"/>
      <c r="I42" s="156"/>
      <c r="J42" s="156"/>
    </row>
    <row r="43" spans="1:15" s="144" customFormat="1" ht="18" customHeight="1" x14ac:dyDescent="0.25">
      <c r="A43" s="150">
        <v>3</v>
      </c>
      <c r="B43" s="151" t="s">
        <v>100</v>
      </c>
      <c r="C43" s="151"/>
      <c r="D43" s="152" t="s">
        <v>94</v>
      </c>
      <c r="E43" s="153">
        <v>0</v>
      </c>
      <c r="F43" s="154">
        <v>0</v>
      </c>
      <c r="G43" s="155">
        <f>ROUND(E43*F43,2)</f>
        <v>0</v>
      </c>
      <c r="H43" s="156"/>
      <c r="I43" s="156"/>
      <c r="J43" s="156"/>
    </row>
    <row r="44" spans="1:15" s="144" customFormat="1" ht="18" customHeight="1" x14ac:dyDescent="0.25">
      <c r="A44" s="150">
        <v>4</v>
      </c>
      <c r="B44" s="151" t="s">
        <v>101</v>
      </c>
      <c r="C44" s="151"/>
      <c r="D44" s="152" t="s">
        <v>94</v>
      </c>
      <c r="E44" s="157">
        <v>0</v>
      </c>
      <c r="F44" s="154">
        <v>0</v>
      </c>
      <c r="G44" s="155">
        <f>ROUND(E44*F44,2)</f>
        <v>0</v>
      </c>
      <c r="H44" s="156"/>
      <c r="I44" s="156"/>
      <c r="J44" s="156"/>
    </row>
    <row r="45" spans="1:15" s="129" customFormat="1" ht="21.75" customHeight="1" x14ac:dyDescent="0.25">
      <c r="A45" s="438" t="s">
        <v>23</v>
      </c>
      <c r="B45" s="442"/>
      <c r="C45" s="439"/>
      <c r="D45" s="124"/>
      <c r="E45" s="125"/>
      <c r="F45" s="131"/>
      <c r="G45" s="158">
        <f>ROUND(SUM(G41:G44),0)</f>
        <v>0</v>
      </c>
      <c r="H45" s="159"/>
      <c r="I45" s="159"/>
      <c r="J45" s="159"/>
      <c r="K45" s="159"/>
      <c r="L45" s="159"/>
    </row>
    <row r="46" spans="1:15" s="129" customFormat="1" ht="21.75" customHeight="1" x14ac:dyDescent="0.25">
      <c r="A46" s="160"/>
      <c r="B46" s="160"/>
      <c r="C46" s="160"/>
      <c r="D46" s="161"/>
      <c r="E46" s="161"/>
      <c r="F46" s="161"/>
      <c r="G46" s="162"/>
      <c r="H46" s="159"/>
      <c r="I46" s="159"/>
      <c r="J46" s="159"/>
      <c r="K46" s="159"/>
      <c r="L46" s="159"/>
    </row>
    <row r="47" spans="1:15" s="129" customFormat="1" ht="21.75" customHeight="1" x14ac:dyDescent="0.25">
      <c r="A47" s="160"/>
      <c r="B47" s="160"/>
      <c r="C47" s="160"/>
      <c r="D47" s="161"/>
      <c r="E47" s="161"/>
      <c r="F47" s="161"/>
      <c r="G47" s="162"/>
      <c r="H47" s="159"/>
      <c r="I47" s="159"/>
      <c r="J47" s="159"/>
      <c r="K47" s="159"/>
      <c r="L47" s="159"/>
    </row>
    <row r="48" spans="1:15" s="143" customFormat="1" ht="15.75" x14ac:dyDescent="0.25">
      <c r="A48" s="163" t="s">
        <v>204</v>
      </c>
      <c r="B48" s="164" t="s">
        <v>87</v>
      </c>
      <c r="C48" s="137"/>
      <c r="E48" s="165">
        <f>G45+L37+H27+H25+I18</f>
        <v>0</v>
      </c>
      <c r="F48" s="166" t="s">
        <v>188</v>
      </c>
      <c r="G48" s="167"/>
      <c r="H48" s="168"/>
      <c r="I48" s="135"/>
      <c r="J48" s="142"/>
      <c r="K48" s="142"/>
      <c r="L48" s="142"/>
    </row>
    <row r="49" spans="1:12" s="143" customFormat="1" ht="15.75" x14ac:dyDescent="0.25">
      <c r="A49" s="169"/>
      <c r="B49" s="136" t="s">
        <v>88</v>
      </c>
      <c r="C49" s="170"/>
      <c r="D49" s="170"/>
      <c r="E49" s="170"/>
      <c r="F49" s="170"/>
      <c r="G49" s="167"/>
      <c r="H49" s="171"/>
      <c r="I49" s="170"/>
    </row>
    <row r="50" spans="1:12" s="143" customFormat="1" ht="15.75" x14ac:dyDescent="0.25">
      <c r="A50" s="169"/>
      <c r="B50" s="172" t="s">
        <v>194</v>
      </c>
      <c r="C50" s="173"/>
      <c r="D50" s="174"/>
      <c r="E50" s="175">
        <f>ROUND(1.15*E48,0)</f>
        <v>0</v>
      </c>
      <c r="F50" s="166" t="s">
        <v>188</v>
      </c>
      <c r="G50" s="167"/>
      <c r="H50" s="168"/>
      <c r="I50" s="170"/>
    </row>
    <row r="51" spans="1:12" s="143" customFormat="1" ht="15.75" x14ac:dyDescent="0.25">
      <c r="A51" s="169"/>
      <c r="B51" s="172"/>
      <c r="C51" s="173"/>
      <c r="D51" s="174"/>
      <c r="E51" s="177"/>
      <c r="F51" s="176"/>
      <c r="G51" s="167"/>
      <c r="H51" s="171"/>
      <c r="I51" s="170"/>
    </row>
    <row r="52" spans="1:12" s="143" customFormat="1" ht="15.75" x14ac:dyDescent="0.25">
      <c r="B52" s="172" t="s">
        <v>195</v>
      </c>
      <c r="C52" s="173"/>
      <c r="D52" s="174"/>
      <c r="E52" s="175">
        <f>ROUND(E50*1.1,0)</f>
        <v>0</v>
      </c>
      <c r="F52" s="166" t="s">
        <v>188</v>
      </c>
      <c r="G52" s="167"/>
      <c r="H52" s="178"/>
    </row>
    <row r="53" spans="1:12" s="3" customFormat="1" x14ac:dyDescent="0.2">
      <c r="B53" s="4"/>
      <c r="D53" s="5"/>
    </row>
    <row r="54" spans="1:12" s="3" customFormat="1" x14ac:dyDescent="0.2">
      <c r="B54" s="4"/>
      <c r="D54" s="5"/>
    </row>
    <row r="55" spans="1:12" s="2" customFormat="1" ht="15.75" x14ac:dyDescent="0.2">
      <c r="A55" s="437" t="s">
        <v>173</v>
      </c>
      <c r="B55" s="437"/>
      <c r="C55" s="437"/>
      <c r="D55" s="437"/>
      <c r="E55" s="437"/>
      <c r="F55" s="437"/>
      <c r="G55" s="437"/>
      <c r="H55" s="437"/>
      <c r="I55" s="399"/>
      <c r="J55" s="399"/>
      <c r="K55" s="399"/>
      <c r="L55" s="399"/>
    </row>
    <row r="56" spans="1:12" s="2" customFormat="1" ht="26.25" customHeight="1" x14ac:dyDescent="0.2">
      <c r="A56" s="432" t="s">
        <v>172</v>
      </c>
      <c r="B56" s="432"/>
      <c r="C56" s="432"/>
      <c r="D56" s="432"/>
      <c r="E56" s="432"/>
      <c r="F56" s="432"/>
      <c r="G56" s="432"/>
      <c r="H56" s="432"/>
      <c r="I56" s="432"/>
      <c r="J56" s="432"/>
      <c r="K56" s="432"/>
      <c r="L56" s="432"/>
    </row>
    <row r="57" spans="1:12" s="2" customFormat="1" ht="15.75" customHeight="1" x14ac:dyDescent="0.2">
      <c r="A57" s="432" t="s">
        <v>209</v>
      </c>
      <c r="B57" s="432"/>
      <c r="C57" s="432"/>
      <c r="D57" s="432"/>
      <c r="E57" s="432"/>
      <c r="F57" s="432"/>
      <c r="G57" s="432"/>
      <c r="H57" s="432"/>
      <c r="I57" s="432"/>
      <c r="J57" s="432"/>
      <c r="K57" s="432"/>
      <c r="L57" s="432"/>
    </row>
    <row r="58" spans="1:12" s="2" customFormat="1" ht="15.75" x14ac:dyDescent="0.2">
      <c r="A58" s="181"/>
      <c r="B58" s="181"/>
      <c r="C58" s="185"/>
      <c r="D58" s="185"/>
      <c r="E58" s="185"/>
      <c r="F58" s="185"/>
      <c r="G58" s="181"/>
      <c r="H58" s="181"/>
    </row>
    <row r="59" spans="1:12" s="2" customFormat="1" ht="15.75" x14ac:dyDescent="0.2">
      <c r="A59" s="11"/>
      <c r="B59" s="11"/>
      <c r="C59" s="11"/>
      <c r="D59" s="11"/>
      <c r="E59" s="11"/>
      <c r="F59" s="11"/>
      <c r="G59" s="11"/>
      <c r="H59" s="181"/>
    </row>
    <row r="60" spans="1:12" s="2" customFormat="1" ht="15.75" x14ac:dyDescent="0.2">
      <c r="A60" s="402" t="s">
        <v>174</v>
      </c>
      <c r="B60" s="402"/>
      <c r="C60" s="402"/>
      <c r="D60" s="402"/>
      <c r="E60" s="402"/>
      <c r="F60" s="402"/>
      <c r="G60" s="402"/>
      <c r="H60" s="181"/>
    </row>
    <row r="61" spans="1:12" s="3" customFormat="1" x14ac:dyDescent="0.2">
      <c r="B61" s="4"/>
      <c r="D61" s="5"/>
    </row>
    <row r="62" spans="1:12" s="3" customFormat="1" x14ac:dyDescent="0.2">
      <c r="B62" s="4"/>
      <c r="D62" s="5"/>
    </row>
    <row r="63" spans="1:12" s="3" customFormat="1" x14ac:dyDescent="0.2">
      <c r="B63" s="4"/>
      <c r="D63" s="5"/>
    </row>
    <row r="64" spans="1:12" s="3" customFormat="1" x14ac:dyDescent="0.2">
      <c r="B64" s="4"/>
      <c r="D64" s="5"/>
    </row>
    <row r="65" spans="2:4" s="3" customFormat="1" x14ac:dyDescent="0.2">
      <c r="B65" s="4"/>
      <c r="D65" s="5"/>
    </row>
    <row r="66" spans="2:4" s="3" customFormat="1" x14ac:dyDescent="0.2">
      <c r="B66" s="4"/>
      <c r="D66" s="5"/>
    </row>
    <row r="67" spans="2:4" s="3" customFormat="1" x14ac:dyDescent="0.2">
      <c r="B67" s="4"/>
      <c r="D67" s="5"/>
    </row>
    <row r="68" spans="2:4" s="3" customFormat="1" x14ac:dyDescent="0.2">
      <c r="B68" s="4"/>
      <c r="D68" s="5"/>
    </row>
    <row r="69" spans="2:4" s="3" customFormat="1" x14ac:dyDescent="0.2">
      <c r="B69" s="4"/>
      <c r="D69" s="5"/>
    </row>
    <row r="70" spans="2:4" s="3" customFormat="1" x14ac:dyDescent="0.2">
      <c r="B70" s="4"/>
      <c r="D70" s="5"/>
    </row>
    <row r="71" spans="2:4" s="3" customFormat="1" x14ac:dyDescent="0.2">
      <c r="B71" s="4"/>
      <c r="D71" s="5"/>
    </row>
    <row r="72" spans="2:4" s="3" customFormat="1" x14ac:dyDescent="0.2">
      <c r="B72" s="4"/>
      <c r="D72" s="5"/>
    </row>
    <row r="73" spans="2:4" s="3" customFormat="1" x14ac:dyDescent="0.2">
      <c r="B73" s="4"/>
      <c r="D73" s="5"/>
    </row>
    <row r="74" spans="2:4" s="3" customFormat="1" x14ac:dyDescent="0.2">
      <c r="B74" s="4"/>
      <c r="D74" s="5"/>
    </row>
  </sheetData>
  <mergeCells count="24">
    <mergeCell ref="A6:B6"/>
    <mergeCell ref="A5:B5"/>
    <mergeCell ref="A2:L2"/>
    <mergeCell ref="A3:L3"/>
    <mergeCell ref="A4:B4"/>
    <mergeCell ref="F4:G4"/>
    <mergeCell ref="A7:B7"/>
    <mergeCell ref="C7:D7"/>
    <mergeCell ref="A8:B8"/>
    <mergeCell ref="C8:D8"/>
    <mergeCell ref="H30:I30"/>
    <mergeCell ref="A11:A13"/>
    <mergeCell ref="A18:C18"/>
    <mergeCell ref="B20:G20"/>
    <mergeCell ref="A60:G60"/>
    <mergeCell ref="A57:L57"/>
    <mergeCell ref="A56:L56"/>
    <mergeCell ref="J30:L30"/>
    <mergeCell ref="A9:B9"/>
    <mergeCell ref="A55:H55"/>
    <mergeCell ref="A36:B36"/>
    <mergeCell ref="A37:B37"/>
    <mergeCell ref="B40:C40"/>
    <mergeCell ref="A45:C45"/>
  </mergeCells>
  <phoneticPr fontId="18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БУ</vt:lpstr>
      <vt:lpstr>Передв.,стаск.</vt:lpstr>
      <vt:lpstr>СВП</vt:lpstr>
      <vt:lpstr>Основ.ДЭС</vt:lpstr>
      <vt:lpstr>Центр.ВЛБ</vt:lpstr>
      <vt:lpstr>Перенос ЛЭП, проч.раб.</vt:lpstr>
      <vt:lpstr>БУ!Область_печати</vt:lpstr>
      <vt:lpstr>'Передв.,стаск.'!Область_печати</vt:lpstr>
      <vt:lpstr>'Перенос ЛЭП, проч.раб.'!Область_печати</vt:lpstr>
      <vt:lpstr>Центр.ВЛБ!Область_печати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IvanovaRZ</dc:creator>
  <cp:lastModifiedBy>Елена Витальевна Кулагина</cp:lastModifiedBy>
  <cp:lastPrinted>2013-10-15T02:55:29Z</cp:lastPrinted>
  <dcterms:created xsi:type="dcterms:W3CDTF">2013-10-03T04:29:54Z</dcterms:created>
  <dcterms:modified xsi:type="dcterms:W3CDTF">2016-09-28T06:17:29Z</dcterms:modified>
</cp:coreProperties>
</file>