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" sheetId="11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20" i="11" l="1"/>
  <c r="V20" i="11"/>
  <c r="M20" i="11"/>
  <c r="L20" i="11"/>
  <c r="K20" i="11"/>
  <c r="J20" i="11"/>
  <c r="U20" i="11" s="1"/>
  <c r="I20" i="11"/>
  <c r="H20" i="11"/>
  <c r="T20" i="11" s="1"/>
  <c r="G20" i="11"/>
  <c r="F20" i="11"/>
  <c r="M19" i="11"/>
  <c r="Y19" i="11" s="1"/>
  <c r="E19" i="11"/>
  <c r="M18" i="11"/>
  <c r="Y18" i="11" s="1"/>
  <c r="E18" i="11"/>
  <c r="M17" i="11"/>
  <c r="Y17" i="11" s="1"/>
  <c r="E17" i="11"/>
  <c r="M16" i="11"/>
  <c r="Y16" i="11" s="1"/>
  <c r="E16" i="11"/>
  <c r="M15" i="11"/>
  <c r="Y15" i="11" s="1"/>
  <c r="E15" i="11"/>
  <c r="B13" i="11"/>
  <c r="E20" i="11" l="1"/>
  <c r="E22" i="11" s="1"/>
  <c r="E24" i="11" s="1"/>
  <c r="E28" i="11" s="1"/>
  <c r="E29" i="11" s="1"/>
  <c r="X20" i="11"/>
  <c r="W20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Y22" i="11" l="1"/>
  <c r="J11" i="4"/>
  <c r="H10" i="4"/>
  <c r="J10" i="4" s="1"/>
  <c r="Y29" i="11" l="1"/>
  <c r="Y30" i="11" l="1"/>
  <c r="Y31" i="11" s="1"/>
  <c r="Y32" i="11" s="1"/>
  <c r="Y33" i="11" l="1"/>
  <c r="Y34" i="11" s="1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<sst xmlns="http://schemas.openxmlformats.org/spreadsheetml/2006/main" count="169" uniqueCount="139">
  <si>
    <t>Стройка:</t>
  </si>
  <si>
    <t>Наименование</t>
  </si>
  <si>
    <t xml:space="preserve">Ед.изм. 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</si>
  <si>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</si>
  <si>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</si>
  <si>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</si>
  <si>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</si>
  <si>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</si>
  <si>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</si>
  <si>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</si>
  <si>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</si>
  <si>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</si>
  <si>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</si>
  <si>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</si>
  <si>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</si>
  <si>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</si>
  <si>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</si>
  <si>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</si>
  <si>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</si>
  <si>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</si>
  <si>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</si>
  <si>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</si>
  <si>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</si>
  <si>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</si>
  <si>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</si>
  <si>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</si>
  <si>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</si>
  <si>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</si>
  <si>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</si>
  <si>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</si>
  <si>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</si>
  <si>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</si>
  <si>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</si>
  <si>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</si>
  <si>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</si>
  <si>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</si>
  <si>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</si>
  <si>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</si>
  <si>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</si>
  <si>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</si>
  <si>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</si>
  <si>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</si>
  <si>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</si>
  <si>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</si>
  <si>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</si>
  <si>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</si>
  <si>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</si>
  <si>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</si>
  <si>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</si>
  <si>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</si>
  <si>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</si>
  <si>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</si>
  <si>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</si>
  <si>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</si>
  <si>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</si>
  <si>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</si>
  <si>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</si>
  <si>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</si>
  <si>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</si>
  <si>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</si>
  <si>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</si>
  <si>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Устройство лежневого настила</t>
  </si>
  <si>
    <t>Стоимость работ без учета  оборудования поставки Заказчика с НДС (тыс. руб.)</t>
  </si>
  <si>
    <t>№ п\п</t>
  </si>
  <si>
    <t>Значения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</si>
  <si>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</si>
  <si>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</si>
  <si>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Форма 8.1</t>
  </si>
  <si>
    <t>Приложение №1 к форме 8 .1</t>
  </si>
  <si>
    <t>Приложение №2 к форме 8 .1</t>
  </si>
  <si>
    <t>Приложение № 3 к форме 8.1</t>
  </si>
  <si>
    <t>Расчет договорной цены</t>
  </si>
  <si>
    <t>по объекту:</t>
  </si>
  <si>
    <t>стройка:</t>
  </si>
  <si>
    <t>Обустройство Северо-Покурского месторождения. Кусты скважин № 100,101,102,103,104,105,24бис. Реконструкция подстанции 36/6 кВ.</t>
  </si>
  <si>
    <t>объект:</t>
  </si>
  <si>
    <t>ПС 35/6 кВ "Западная"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</si>
  <si>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</si>
  <si>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</si>
  <si>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</si>
  <si>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</si>
  <si>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</si>
  <si>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</si>
  <si>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</si>
  <si>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</si>
  <si>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</si>
  <si>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</si>
  <si>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</si>
  <si>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</si>
  <si>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</si>
  <si>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</si>
  <si>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</si>
  <si>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</si>
  <si>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</si>
  <si>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</si>
  <si>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</si>
  <si>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</si>
  <si>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</si>
  <si>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</si>
  <si>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</si>
  <si>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</si>
  <si>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</si>
  <si>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</si>
  <si>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01-03-01</t>
  </si>
  <si>
    <t>Демонтажные работы</t>
  </si>
  <si>
    <t>04-03-01 изм.1</t>
  </si>
  <si>
    <t>Приямки ПР1, ПР2 под силовые трансформаторы</t>
  </si>
  <si>
    <t>04-03-02 изм.1</t>
  </si>
  <si>
    <t>Площадка обслуживания приемных блоков</t>
  </si>
  <si>
    <t xml:space="preserve">04-03-03  </t>
  </si>
  <si>
    <t>Установка молниеотвода МС-31,7</t>
  </si>
  <si>
    <t xml:space="preserve">04-03-04  изм1 </t>
  </si>
  <si>
    <t>Сети электроснабжения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</si>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</sst>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0" formatCode="0.00_)"/>
    <numFmt numFmtId="191" formatCode="General_)"/>
    <numFmt numFmtId="192" formatCode="_-* #,##0.0_р_._-;\-* #,##0.0_р_._-;_-* &quot;-&quot;??_р_._-;_-@_-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11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70" applyFont="1" applyFill="1" applyBorder="1" applyAlignment="1" applyProtection="1">
      <alignment horizontal="center" vertical="center" wrapText="1"/>
      <protection locked="0"/>
    </xf>
    <xf numFmtId="190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6" xfId="1570" quotePrefix="1" applyNumberFormat="1" applyFont="1" applyFill="1" applyBorder="1" applyAlignment="1" applyProtection="1">
      <alignment horizontal="center"/>
      <protection locked="0"/>
    </xf>
    <xf numFmtId="1" fontId="6" fillId="0" borderId="50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70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8" xfId="1" applyNumberFormat="1" applyFont="1" applyFill="1" applyBorder="1" applyAlignment="1">
      <alignment vertical="top" wrapText="1"/>
    </xf>
    <xf numFmtId="4" fontId="76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3" xfId="0" applyNumberFormat="1" applyFont="1" applyFill="1" applyBorder="1" applyAlignment="1">
      <alignment vertical="top" wrapText="1"/>
    </xf>
    <xf numFmtId="4" fontId="82" fillId="0" borderId="65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3" applyNumberFormat="1" applyFont="1" applyFill="1" applyBorder="1" applyAlignment="1">
      <alignment horizontal="left" vertical="top" wrapText="1"/>
    </xf>
    <xf numFmtId="49" fontId="76" fillId="0" borderId="65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3" xfId="1573" applyNumberFormat="1" applyFont="1" applyFill="1" applyBorder="1" applyAlignment="1">
      <alignment horizontal="left" vertical="top" wrapText="1"/>
    </xf>
    <xf numFmtId="49" fontId="84" fillId="0" borderId="65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5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3" xfId="1573" applyNumberFormat="1" applyFont="1" applyFill="1" applyBorder="1" applyAlignment="1">
      <alignment horizontal="left" vertical="top" wrapText="1"/>
    </xf>
    <xf numFmtId="49" fontId="60" fillId="0" borderId="65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6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7" xfId="1569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86" fillId="16" borderId="57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7" xfId="979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" fillId="0" borderId="0" xfId="1" applyFont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center" wrapText="1"/>
    </xf>
    <xf numFmtId="0" fontId="6" fillId="0" borderId="62" xfId="1" applyFont="1" applyFill="1" applyBorder="1" applyAlignment="1">
      <alignment horizontal="center" vertical="center"/>
    </xf>
    <xf numFmtId="2" fontId="60" fillId="0" borderId="63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9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1" fontId="60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71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70" quotePrefix="1" applyNumberFormat="1" applyFont="1" applyFill="1" applyBorder="1" applyAlignment="1" applyProtection="1">
      <alignment horizontal="left" wrapText="1"/>
      <protection locked="0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5" fillId="0" borderId="1" xfId="1" applyNumberFormat="1" applyFont="1" applyFill="1" applyBorder="1" applyAlignment="1">
      <alignment horizontal="center" vertical="center" wrapText="1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0" fontId="74" fillId="0" borderId="0" xfId="0" applyFont="1" applyFill="1"/>
    <xf numFmtId="192" fontId="6" fillId="0" borderId="0" xfId="1568" applyNumberFormat="1" applyFont="1" applyFill="1"/>
    <xf numFmtId="3" fontId="6" fillId="0" borderId="0" xfId="0" applyNumberFormat="1" applyFont="1" applyFill="1"/>
    <xf numFmtId="0" fontId="6" fillId="0" borderId="0" xfId="1" applyFont="1" applyFill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2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2" xfId="0" applyFill="1" applyBorder="1"/>
    <xf numFmtId="0" fontId="0" fillId="0" borderId="33" xfId="0" applyFill="1" applyBorder="1"/>
    <xf numFmtId="0" fontId="0" fillId="0" borderId="33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1" xfId="0" applyFill="1" applyBorder="1"/>
    <xf numFmtId="0" fontId="0" fillId="0" borderId="62" xfId="0" applyFill="1" applyBorder="1"/>
    <xf numFmtId="0" fontId="3" fillId="0" borderId="62" xfId="0" applyFont="1" applyFill="1" applyBorder="1"/>
    <xf numFmtId="0" fontId="0" fillId="0" borderId="63" xfId="0" applyFill="1" applyBorder="1"/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65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2" xfId="1571" applyFont="1" applyFill="1" applyBorder="1" applyAlignment="1">
      <alignment horizontal="center" vertical="center" wrapText="1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3" xfId="1570" applyNumberFormat="1" applyFont="1" applyFill="1" applyBorder="1" applyAlignment="1" applyProtection="1">
      <alignment horizontal="center" vertical="center" wrapText="1"/>
      <protection locked="0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2" xfId="1571" applyFont="1" applyFill="1" applyBorder="1" applyAlignment="1">
      <alignment horizontal="center" vertical="center" wrapText="1"/>
    </xf>
    <xf numFmtId="0" fontId="80" fillId="0" borderId="37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5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4" fontId="76" fillId="25" borderId="86" xfId="0" applyNumberFormat="1" applyFont="1" applyFill="1" applyBorder="1" applyAlignment="1">
      <alignment vertical="center" wrapText="1"/>
    </xf>
    <xf numFmtId="4" fontId="76" fillId="25" borderId="36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68" xfId="0" applyNumberFormat="1" applyFont="1" applyFill="1" applyBorder="1" applyAlignment="1">
      <alignment vertical="center" wrapText="1"/>
    </xf>
    <xf numFmtId="4" fontId="60" fillId="16" borderId="86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9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50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82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2"/>
  <sheetViews>
    <sheetView tabSelected="1" view="pageBreakPreview" topLeftCell="F1" zoomScale="85" zoomScaleNormal="70" zoomScaleSheetLayoutView="85" workbookViewId="0">
      <selection activeCell="I31" sqref="I31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710937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23" t="s">
        <v>67</v>
      </c>
      <c r="Y1" s="323"/>
    </row>
    <row r="2" spans="1:27" ht="15.75" x14ac:dyDescent="0.25">
      <c r="A2" s="125"/>
      <c r="X2" s="292"/>
      <c r="Y2" s="292"/>
    </row>
    <row r="3" spans="1:27" x14ac:dyDescent="0.2">
      <c r="A3" s="324" t="s">
        <v>71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</row>
    <row r="4" spans="1:27" x14ac:dyDescent="0.2">
      <c r="A4" s="323" t="s">
        <v>72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</row>
    <row r="5" spans="1:27" ht="14.25" x14ac:dyDescent="0.2">
      <c r="A5" s="2" t="s">
        <v>73</v>
      </c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5" t="s">
        <v>74</v>
      </c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</row>
    <row r="6" spans="1:27" ht="14.25" x14ac:dyDescent="0.2">
      <c r="A6" s="2" t="s">
        <v>75</v>
      </c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5" t="s">
        <v>76</v>
      </c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95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77</v>
      </c>
      <c r="C9" s="129"/>
      <c r="D9" s="129"/>
      <c r="E9" s="293"/>
      <c r="F9" s="130" t="s">
        <v>78</v>
      </c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3"/>
      <c r="Y9" s="293"/>
      <c r="Z9" s="293"/>
    </row>
    <row r="10" spans="1:27" ht="12.75" customHeight="1" x14ac:dyDescent="0.2">
      <c r="A10" s="325" t="s">
        <v>79</v>
      </c>
      <c r="B10" s="328" t="s">
        <v>80</v>
      </c>
      <c r="C10" s="331" t="s">
        <v>81</v>
      </c>
      <c r="D10" s="334" t="s">
        <v>60</v>
      </c>
      <c r="E10" s="337" t="s">
        <v>82</v>
      </c>
      <c r="F10" s="338"/>
      <c r="G10" s="338"/>
      <c r="H10" s="338"/>
      <c r="I10" s="338"/>
      <c r="J10" s="338"/>
      <c r="K10" s="338"/>
      <c r="L10" s="338"/>
      <c r="M10" s="339" t="s">
        <v>83</v>
      </c>
      <c r="N10" s="340"/>
      <c r="O10" s="340"/>
      <c r="P10" s="340"/>
      <c r="Q10" s="340"/>
      <c r="R10" s="340"/>
      <c r="S10" s="340"/>
      <c r="T10" s="340"/>
      <c r="U10" s="340"/>
      <c r="V10" s="340"/>
      <c r="W10" s="340"/>
      <c r="X10" s="340"/>
      <c r="Y10" s="341"/>
    </row>
    <row r="11" spans="1:27" ht="12.75" customHeight="1" x14ac:dyDescent="0.2">
      <c r="A11" s="326"/>
      <c r="B11" s="329"/>
      <c r="C11" s="332"/>
      <c r="D11" s="335"/>
      <c r="E11" s="332" t="s">
        <v>84</v>
      </c>
      <c r="F11" s="350" t="s">
        <v>85</v>
      </c>
      <c r="G11" s="351"/>
      <c r="H11" s="351"/>
      <c r="I11" s="351"/>
      <c r="J11" s="351"/>
      <c r="K11" s="351"/>
      <c r="L11" s="351"/>
      <c r="M11" s="352" t="s">
        <v>86</v>
      </c>
      <c r="N11" s="354" t="s">
        <v>87</v>
      </c>
      <c r="O11" s="354"/>
      <c r="P11" s="354" t="s">
        <v>88</v>
      </c>
      <c r="Q11" s="354"/>
      <c r="R11" s="346" t="s">
        <v>89</v>
      </c>
      <c r="S11" s="348" t="s">
        <v>90</v>
      </c>
      <c r="T11" s="346" t="s">
        <v>91</v>
      </c>
      <c r="U11" s="342" t="s">
        <v>92</v>
      </c>
      <c r="V11" s="348" t="s">
        <v>93</v>
      </c>
      <c r="W11" s="342" t="s">
        <v>94</v>
      </c>
      <c r="X11" s="342" t="s">
        <v>56</v>
      </c>
      <c r="Y11" s="344" t="s">
        <v>95</v>
      </c>
    </row>
    <row r="12" spans="1:27" ht="64.5" thickBot="1" x14ac:dyDescent="0.25">
      <c r="A12" s="327"/>
      <c r="B12" s="330"/>
      <c r="C12" s="333"/>
      <c r="D12" s="336"/>
      <c r="E12" s="333"/>
      <c r="F12" s="294" t="s">
        <v>96</v>
      </c>
      <c r="G12" s="294" t="s">
        <v>97</v>
      </c>
      <c r="H12" s="294" t="s">
        <v>98</v>
      </c>
      <c r="I12" s="294" t="s">
        <v>99</v>
      </c>
      <c r="J12" s="294" t="s">
        <v>100</v>
      </c>
      <c r="K12" s="294" t="s">
        <v>94</v>
      </c>
      <c r="L12" s="131" t="s">
        <v>56</v>
      </c>
      <c r="M12" s="353"/>
      <c r="N12" s="132" t="s">
        <v>101</v>
      </c>
      <c r="O12" s="133" t="s">
        <v>102</v>
      </c>
      <c r="P12" s="132" t="s">
        <v>101</v>
      </c>
      <c r="Q12" s="133" t="s">
        <v>102</v>
      </c>
      <c r="R12" s="347"/>
      <c r="S12" s="349"/>
      <c r="T12" s="347"/>
      <c r="U12" s="343"/>
      <c r="V12" s="349"/>
      <c r="W12" s="343"/>
      <c r="X12" s="343"/>
      <c r="Y12" s="345"/>
    </row>
    <row r="13" spans="1:27" s="292" customFormat="1" ht="13.5" thickBot="1" x14ac:dyDescent="0.25">
      <c r="A13" s="269">
        <v>1</v>
      </c>
      <c r="B13" s="270">
        <f>A13+1</f>
        <v>2</v>
      </c>
      <c r="C13" s="270">
        <v>3</v>
      </c>
      <c r="D13" s="270">
        <v>4</v>
      </c>
      <c r="E13" s="270">
        <v>5</v>
      </c>
      <c r="F13" s="271">
        <v>6</v>
      </c>
      <c r="G13" s="271">
        <v>7</v>
      </c>
      <c r="H13" s="271">
        <v>8</v>
      </c>
      <c r="I13" s="271">
        <v>9</v>
      </c>
      <c r="J13" s="271">
        <v>10</v>
      </c>
      <c r="K13" s="271">
        <v>11</v>
      </c>
      <c r="L13" s="272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s="292" customFormat="1" ht="13.5" thickBot="1" x14ac:dyDescent="0.25">
      <c r="A14" s="269"/>
      <c r="B14" s="273"/>
      <c r="C14" s="270"/>
      <c r="D14" s="270"/>
      <c r="E14" s="270"/>
      <c r="F14" s="271"/>
      <c r="G14" s="271"/>
      <c r="H14" s="271"/>
      <c r="I14" s="271"/>
      <c r="J14" s="271"/>
      <c r="K14" s="271"/>
      <c r="L14" s="274"/>
      <c r="M14" s="275"/>
      <c r="N14" s="276"/>
      <c r="O14" s="276"/>
      <c r="P14" s="276"/>
      <c r="Q14" s="277"/>
      <c r="R14" s="278"/>
      <c r="S14" s="278"/>
      <c r="T14" s="134"/>
      <c r="U14" s="134"/>
      <c r="V14" s="134"/>
      <c r="W14" s="134"/>
      <c r="X14" s="134"/>
      <c r="Y14" s="279"/>
    </row>
    <row r="15" spans="1:27" x14ac:dyDescent="0.2">
      <c r="A15" s="280" t="s">
        <v>103</v>
      </c>
      <c r="B15" s="281" t="s">
        <v>104</v>
      </c>
      <c r="C15" s="281"/>
      <c r="D15" s="281"/>
      <c r="E15" s="139">
        <f t="shared" ref="E15:E18" si="0">F15+G15+H15+K15+L15</f>
        <v>102058</v>
      </c>
      <c r="F15" s="139"/>
      <c r="G15" s="139">
        <v>20954</v>
      </c>
      <c r="H15" s="139">
        <v>41656</v>
      </c>
      <c r="I15" s="139">
        <v>3838</v>
      </c>
      <c r="J15" s="139">
        <v>4555</v>
      </c>
      <c r="K15" s="139">
        <v>23410</v>
      </c>
      <c r="L15" s="139">
        <v>16038</v>
      </c>
      <c r="M15" s="139">
        <f t="shared" ref="M15:M18" si="1">O15+Q15</f>
        <v>0</v>
      </c>
      <c r="N15" s="139"/>
      <c r="O15" s="139"/>
      <c r="P15" s="139"/>
      <c r="Q15" s="139"/>
      <c r="R15" s="139"/>
      <c r="S15" s="140">
        <v>688.24</v>
      </c>
      <c r="T15" s="139"/>
      <c r="U15" s="139"/>
      <c r="V15" s="140">
        <v>92.65</v>
      </c>
      <c r="W15" s="139"/>
      <c r="X15" s="139"/>
      <c r="Y15" s="141">
        <f t="shared" ref="Y15:Y18" si="2">R15+T15+W15+X15+M15</f>
        <v>0</v>
      </c>
      <c r="AA15" s="150"/>
    </row>
    <row r="16" spans="1:27" ht="25.5" x14ac:dyDescent="0.2">
      <c r="A16" s="282" t="s">
        <v>105</v>
      </c>
      <c r="B16" s="283" t="s">
        <v>106</v>
      </c>
      <c r="C16" s="283"/>
      <c r="D16" s="283"/>
      <c r="E16" s="284">
        <f t="shared" si="0"/>
        <v>362314</v>
      </c>
      <c r="F16" s="284">
        <v>159182</v>
      </c>
      <c r="G16" s="284">
        <v>65551</v>
      </c>
      <c r="H16" s="284">
        <v>38658</v>
      </c>
      <c r="I16" s="284"/>
      <c r="J16" s="284">
        <v>4780</v>
      </c>
      <c r="K16" s="284">
        <v>58089</v>
      </c>
      <c r="L16" s="284">
        <v>40834</v>
      </c>
      <c r="M16" s="284">
        <f t="shared" si="1"/>
        <v>0</v>
      </c>
      <c r="N16" s="284"/>
      <c r="O16" s="284"/>
      <c r="P16" s="284"/>
      <c r="Q16" s="284"/>
      <c r="R16" s="284"/>
      <c r="S16" s="285">
        <v>2260.15</v>
      </c>
      <c r="T16" s="284"/>
      <c r="U16" s="284"/>
      <c r="V16" s="285">
        <v>126.28</v>
      </c>
      <c r="W16" s="284"/>
      <c r="X16" s="284"/>
      <c r="Y16" s="286">
        <f t="shared" si="2"/>
        <v>0</v>
      </c>
      <c r="AA16" s="150"/>
    </row>
    <row r="17" spans="1:254" ht="25.5" x14ac:dyDescent="0.2">
      <c r="A17" s="282" t="s">
        <v>107</v>
      </c>
      <c r="B17" s="283" t="s">
        <v>108</v>
      </c>
      <c r="C17" s="283"/>
      <c r="D17" s="283"/>
      <c r="E17" s="284">
        <f t="shared" si="0"/>
        <v>144653</v>
      </c>
      <c r="F17" s="284">
        <v>62099</v>
      </c>
      <c r="G17" s="284">
        <v>28244</v>
      </c>
      <c r="H17" s="284">
        <v>13904</v>
      </c>
      <c r="I17" s="284"/>
      <c r="J17" s="284">
        <v>1680</v>
      </c>
      <c r="K17" s="284">
        <v>23843</v>
      </c>
      <c r="L17" s="284">
        <v>16563</v>
      </c>
      <c r="M17" s="284">
        <f t="shared" si="1"/>
        <v>0</v>
      </c>
      <c r="N17" s="284"/>
      <c r="O17" s="284"/>
      <c r="P17" s="284"/>
      <c r="Q17" s="284"/>
      <c r="R17" s="284"/>
      <c r="S17" s="285">
        <v>965.3</v>
      </c>
      <c r="T17" s="284"/>
      <c r="U17" s="284"/>
      <c r="V17" s="285">
        <v>44.54</v>
      </c>
      <c r="W17" s="284"/>
      <c r="X17" s="284"/>
      <c r="Y17" s="286">
        <f t="shared" si="2"/>
        <v>0</v>
      </c>
      <c r="AA17" s="150"/>
    </row>
    <row r="18" spans="1:254" x14ac:dyDescent="0.2">
      <c r="A18" s="282" t="s">
        <v>109</v>
      </c>
      <c r="B18" s="283" t="s">
        <v>110</v>
      </c>
      <c r="C18" s="283"/>
      <c r="D18" s="283"/>
      <c r="E18" s="284">
        <f t="shared" si="0"/>
        <v>64301</v>
      </c>
      <c r="F18" s="284">
        <v>37575</v>
      </c>
      <c r="G18" s="284">
        <v>3467</v>
      </c>
      <c r="H18" s="284">
        <v>13766</v>
      </c>
      <c r="I18" s="284"/>
      <c r="J18" s="284">
        <v>1817</v>
      </c>
      <c r="K18" s="284">
        <v>6142</v>
      </c>
      <c r="L18" s="284">
        <v>3351</v>
      </c>
      <c r="M18" s="284">
        <f t="shared" si="1"/>
        <v>0</v>
      </c>
      <c r="N18" s="284"/>
      <c r="O18" s="284"/>
      <c r="P18" s="284"/>
      <c r="Q18" s="284"/>
      <c r="R18" s="284"/>
      <c r="S18" s="285">
        <v>112.15</v>
      </c>
      <c r="T18" s="284"/>
      <c r="U18" s="284"/>
      <c r="V18" s="285">
        <v>46.67</v>
      </c>
      <c r="W18" s="284"/>
      <c r="X18" s="284"/>
      <c r="Y18" s="286">
        <f t="shared" si="2"/>
        <v>0</v>
      </c>
      <c r="AA18" s="150"/>
    </row>
    <row r="19" spans="1:254" ht="23.25" thickBot="1" x14ac:dyDescent="0.25">
      <c r="A19" s="282" t="s">
        <v>111</v>
      </c>
      <c r="B19" s="283" t="s">
        <v>112</v>
      </c>
      <c r="C19" s="283"/>
      <c r="D19" s="283"/>
      <c r="E19" s="284">
        <f>F19+G19+H19+K19+L19</f>
        <v>143676</v>
      </c>
      <c r="F19" s="284">
        <v>41557</v>
      </c>
      <c r="G19" s="284">
        <v>25269</v>
      </c>
      <c r="H19" s="284">
        <v>32674</v>
      </c>
      <c r="I19" s="284"/>
      <c r="J19" s="284">
        <v>4141</v>
      </c>
      <c r="K19" s="284">
        <v>26233</v>
      </c>
      <c r="L19" s="284">
        <v>17943</v>
      </c>
      <c r="M19" s="284">
        <f>O19+Q19</f>
        <v>0</v>
      </c>
      <c r="N19" s="284"/>
      <c r="O19" s="284"/>
      <c r="P19" s="284"/>
      <c r="Q19" s="284"/>
      <c r="R19" s="284"/>
      <c r="S19" s="285">
        <v>858.34</v>
      </c>
      <c r="T19" s="284"/>
      <c r="U19" s="284"/>
      <c r="V19" s="285">
        <v>103.66</v>
      </c>
      <c r="W19" s="284"/>
      <c r="X19" s="284"/>
      <c r="Y19" s="286">
        <f>R19+T19+W19+X19+M19</f>
        <v>0</v>
      </c>
      <c r="AA19" s="150"/>
    </row>
    <row r="20" spans="1:254" ht="13.5" thickBot="1" x14ac:dyDescent="0.25">
      <c r="A20" s="142"/>
      <c r="B20" s="143" t="s">
        <v>113</v>
      </c>
      <c r="C20" s="144"/>
      <c r="D20" s="145"/>
      <c r="E20" s="146">
        <f t="shared" ref="E20:L20" si="3">SUM(E15:E19)</f>
        <v>817002</v>
      </c>
      <c r="F20" s="146">
        <f t="shared" si="3"/>
        <v>300413</v>
      </c>
      <c r="G20" s="146">
        <f t="shared" si="3"/>
        <v>143485</v>
      </c>
      <c r="H20" s="146">
        <f t="shared" si="3"/>
        <v>140658</v>
      </c>
      <c r="I20" s="146">
        <f t="shared" si="3"/>
        <v>3838</v>
      </c>
      <c r="J20" s="146">
        <f t="shared" si="3"/>
        <v>16973</v>
      </c>
      <c r="K20" s="146">
        <f t="shared" si="3"/>
        <v>137717</v>
      </c>
      <c r="L20" s="147">
        <f t="shared" si="3"/>
        <v>94729</v>
      </c>
      <c r="M20" s="287">
        <f>Q20+P20+O20+N20</f>
        <v>1424317</v>
      </c>
      <c r="N20" s="148">
        <v>0</v>
      </c>
      <c r="O20" s="148">
        <v>968348</v>
      </c>
      <c r="P20" s="148">
        <v>0</v>
      </c>
      <c r="Q20" s="146">
        <v>455969</v>
      </c>
      <c r="R20" s="288">
        <v>0</v>
      </c>
      <c r="S20" s="289">
        <f>SUM(S15:S19)</f>
        <v>4884.18</v>
      </c>
      <c r="T20" s="288" t="e">
        <f>(H20-I20)*#REF!</f>
        <v>#REF!</v>
      </c>
      <c r="U20" s="290" t="e">
        <f>J20*#REF!</f>
        <v>#REF!</v>
      </c>
      <c r="V20" s="289">
        <f>SUM(V15:V19)</f>
        <v>413.80000000000007</v>
      </c>
      <c r="W20" s="288" t="e">
        <f>(R20+U20)*#REF!</f>
        <v>#REF!</v>
      </c>
      <c r="X20" s="288" t="e">
        <f>(R20+U20)*#REF!</f>
        <v>#REF!</v>
      </c>
      <c r="Y20" s="149"/>
      <c r="Z20" s="150"/>
    </row>
    <row r="21" spans="1:254" ht="13.5" x14ac:dyDescent="0.2">
      <c r="A21" s="151" t="s">
        <v>114</v>
      </c>
      <c r="B21" s="152" t="s">
        <v>115</v>
      </c>
      <c r="C21" s="153"/>
      <c r="D21" s="154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6"/>
    </row>
    <row r="22" spans="1:254" ht="13.5" thickBot="1" x14ac:dyDescent="0.25">
      <c r="A22" s="157"/>
      <c r="B22" s="158" t="s">
        <v>116</v>
      </c>
      <c r="C22" s="159"/>
      <c r="D22" s="160"/>
      <c r="E22" s="161">
        <f>E20+E21</f>
        <v>817002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2">
        <f>Y20+Y21</f>
        <v>0</v>
      </c>
    </row>
    <row r="23" spans="1:254" x14ac:dyDescent="0.2">
      <c r="A23" s="163"/>
      <c r="B23" s="164" t="s">
        <v>117</v>
      </c>
      <c r="C23" s="165"/>
      <c r="D23" s="166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8"/>
      <c r="T23" s="167"/>
      <c r="U23" s="167"/>
      <c r="V23" s="168"/>
      <c r="W23" s="167"/>
      <c r="X23" s="167"/>
      <c r="Y23" s="169"/>
      <c r="Z23" s="150"/>
    </row>
    <row r="24" spans="1:254" ht="12.75" customHeight="1" x14ac:dyDescent="0.2">
      <c r="A24" s="157" t="s">
        <v>114</v>
      </c>
      <c r="B24" s="170" t="s">
        <v>118</v>
      </c>
      <c r="C24" s="171"/>
      <c r="D24" s="172"/>
      <c r="E24" s="173" t="e">
        <f>E22*#REF!</f>
        <v>#REF!</v>
      </c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4"/>
      <c r="Z24" s="150"/>
    </row>
    <row r="25" spans="1:254" ht="25.5" customHeight="1" x14ac:dyDescent="0.2">
      <c r="A25" s="157" t="s">
        <v>114</v>
      </c>
      <c r="B25" s="175" t="s">
        <v>119</v>
      </c>
      <c r="C25" s="176"/>
      <c r="D25" s="177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8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79"/>
      <c r="BN25" s="179"/>
      <c r="BO25" s="179"/>
      <c r="BP25" s="179"/>
      <c r="BQ25" s="179"/>
      <c r="BR25" s="179"/>
      <c r="BS25" s="179"/>
      <c r="BT25" s="179"/>
      <c r="BU25" s="179"/>
      <c r="BV25" s="179"/>
      <c r="BW25" s="179"/>
      <c r="BX25" s="179"/>
      <c r="BY25" s="179"/>
      <c r="BZ25" s="179"/>
      <c r="CA25" s="179"/>
      <c r="CB25" s="179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79"/>
      <c r="CO25" s="179"/>
      <c r="CP25" s="179"/>
      <c r="CQ25" s="179"/>
      <c r="CR25" s="179"/>
      <c r="CS25" s="179"/>
      <c r="CT25" s="179"/>
      <c r="CU25" s="179"/>
      <c r="CV25" s="179"/>
      <c r="CW25" s="179"/>
      <c r="CX25" s="179"/>
      <c r="CY25" s="179"/>
      <c r="CZ25" s="179"/>
      <c r="DA25" s="179"/>
      <c r="DB25" s="179"/>
      <c r="DC25" s="179"/>
      <c r="DD25" s="179"/>
      <c r="DE25" s="179"/>
      <c r="DF25" s="179"/>
      <c r="DG25" s="179"/>
      <c r="DH25" s="179"/>
      <c r="DI25" s="179"/>
      <c r="DJ25" s="179"/>
      <c r="DK25" s="179"/>
      <c r="DL25" s="179"/>
      <c r="DM25" s="179"/>
      <c r="DN25" s="179"/>
      <c r="DO25" s="179"/>
      <c r="DP25" s="179"/>
      <c r="DQ25" s="179"/>
      <c r="DR25" s="179"/>
      <c r="DS25" s="179"/>
      <c r="DT25" s="179"/>
      <c r="DU25" s="179"/>
      <c r="DV25" s="179"/>
      <c r="DW25" s="179"/>
      <c r="DX25" s="179"/>
      <c r="DY25" s="179"/>
      <c r="DZ25" s="179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179"/>
      <c r="EO25" s="179"/>
      <c r="EP25" s="179"/>
      <c r="EQ25" s="179"/>
      <c r="ER25" s="179"/>
      <c r="ES25" s="179"/>
      <c r="ET25" s="179"/>
      <c r="EU25" s="179"/>
      <c r="EV25" s="179"/>
      <c r="EW25" s="179"/>
      <c r="EX25" s="179"/>
      <c r="EY25" s="179"/>
      <c r="EZ25" s="179"/>
      <c r="FA25" s="179"/>
      <c r="FB25" s="179"/>
      <c r="FC25" s="179"/>
      <c r="FD25" s="179"/>
      <c r="FE25" s="179"/>
      <c r="FF25" s="179"/>
      <c r="FG25" s="179"/>
      <c r="FH25" s="179"/>
      <c r="FI25" s="179"/>
      <c r="FJ25" s="179"/>
      <c r="FK25" s="179"/>
      <c r="FL25" s="179"/>
      <c r="FM25" s="179"/>
      <c r="FN25" s="179"/>
      <c r="FO25" s="179"/>
      <c r="FP25" s="179"/>
      <c r="FQ25" s="179"/>
      <c r="FR25" s="179"/>
      <c r="FS25" s="179"/>
      <c r="FT25" s="179"/>
      <c r="FU25" s="179"/>
      <c r="FV25" s="179"/>
      <c r="FW25" s="179"/>
      <c r="FX25" s="179"/>
      <c r="FY25" s="179"/>
      <c r="FZ25" s="179"/>
      <c r="GA25" s="179"/>
      <c r="GB25" s="179"/>
      <c r="GC25" s="179"/>
      <c r="GD25" s="179"/>
      <c r="GE25" s="179"/>
      <c r="GF25" s="179"/>
      <c r="GG25" s="179"/>
      <c r="GH25" s="179"/>
      <c r="GI25" s="179"/>
      <c r="GJ25" s="179"/>
      <c r="GK25" s="179"/>
      <c r="GL25" s="179"/>
      <c r="GM25" s="179"/>
      <c r="GN25" s="179"/>
      <c r="GO25" s="179"/>
      <c r="GP25" s="179"/>
      <c r="GQ25" s="179"/>
      <c r="GR25" s="179"/>
      <c r="GS25" s="179"/>
      <c r="GT25" s="179"/>
      <c r="GU25" s="179"/>
      <c r="GV25" s="179"/>
      <c r="GW25" s="179"/>
      <c r="GX25" s="179"/>
      <c r="GY25" s="179"/>
      <c r="GZ25" s="179"/>
      <c r="HA25" s="179"/>
      <c r="HB25" s="179"/>
      <c r="HC25" s="179"/>
      <c r="HD25" s="179"/>
      <c r="HE25" s="179"/>
      <c r="HF25" s="179"/>
      <c r="HG25" s="179"/>
      <c r="HH25" s="179"/>
      <c r="HI25" s="179"/>
      <c r="HJ25" s="179"/>
      <c r="HK25" s="179"/>
      <c r="HL25" s="179"/>
      <c r="HM25" s="179"/>
      <c r="HN25" s="179"/>
      <c r="HO25" s="179"/>
      <c r="HP25" s="179"/>
      <c r="HQ25" s="179"/>
      <c r="HR25" s="179"/>
      <c r="HS25" s="179"/>
      <c r="HT25" s="179"/>
      <c r="HU25" s="179"/>
      <c r="HV25" s="179"/>
      <c r="HW25" s="179"/>
      <c r="HX25" s="179"/>
      <c r="HY25" s="179"/>
      <c r="HZ25" s="179"/>
      <c r="IA25" s="179"/>
      <c r="IB25" s="179"/>
      <c r="IC25" s="179"/>
      <c r="ID25" s="179"/>
      <c r="IE25" s="179"/>
      <c r="IF25" s="179"/>
      <c r="IG25" s="179"/>
      <c r="IH25" s="179"/>
      <c r="II25" s="179"/>
      <c r="IJ25" s="179"/>
      <c r="IK25" s="179"/>
      <c r="IL25" s="179"/>
      <c r="IM25" s="179"/>
      <c r="IN25" s="179"/>
      <c r="IO25" s="179"/>
      <c r="IP25" s="179"/>
      <c r="IQ25" s="179"/>
      <c r="IR25" s="179"/>
      <c r="IS25" s="179"/>
      <c r="IT25" s="179"/>
    </row>
    <row r="26" spans="1:254" ht="38.25" customHeight="1" x14ac:dyDescent="0.2">
      <c r="A26" s="157"/>
      <c r="B26" s="180" t="s">
        <v>120</v>
      </c>
      <c r="C26" s="181"/>
      <c r="D26" s="182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83"/>
    </row>
    <row r="27" spans="1:254" ht="25.5" x14ac:dyDescent="0.2">
      <c r="A27" s="184"/>
      <c r="B27" s="185" t="s">
        <v>121</v>
      </c>
      <c r="C27" s="186"/>
      <c r="D27" s="187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4"/>
    </row>
    <row r="28" spans="1:254" x14ac:dyDescent="0.2">
      <c r="A28" s="157"/>
      <c r="B28" s="188" t="s">
        <v>122</v>
      </c>
      <c r="C28" s="189"/>
      <c r="D28" s="190"/>
      <c r="E28" s="173" t="e">
        <f>E24+E25+E26+E27</f>
        <v>#REF!</v>
      </c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8"/>
    </row>
    <row r="29" spans="1:254" ht="13.5" thickBot="1" x14ac:dyDescent="0.25">
      <c r="A29" s="191"/>
      <c r="B29" s="192" t="s">
        <v>123</v>
      </c>
      <c r="C29" s="193"/>
      <c r="D29" s="194"/>
      <c r="E29" s="195" t="e">
        <f>E22+E28</f>
        <v>#REF!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6">
        <f>Y22+Y28</f>
        <v>0</v>
      </c>
    </row>
    <row r="30" spans="1:254" ht="13.5" x14ac:dyDescent="0.2">
      <c r="A30" s="151" t="s">
        <v>114</v>
      </c>
      <c r="B30" s="197" t="s">
        <v>124</v>
      </c>
      <c r="C30" s="198"/>
      <c r="D30" s="199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1"/>
      <c r="Y30" s="202" t="e">
        <f>Y29*#REF!</f>
        <v>#REF!</v>
      </c>
    </row>
    <row r="31" spans="1:254" ht="13.5" thickBot="1" x14ac:dyDescent="0.25">
      <c r="A31" s="203"/>
      <c r="B31" s="204" t="s">
        <v>125</v>
      </c>
      <c r="C31" s="205"/>
      <c r="D31" s="206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8"/>
      <c r="Y31" s="209" t="e">
        <f>Y29+Y30</f>
        <v>#REF!</v>
      </c>
    </row>
    <row r="32" spans="1:254" x14ac:dyDescent="0.2">
      <c r="A32" s="210"/>
      <c r="B32" s="211" t="s">
        <v>126</v>
      </c>
      <c r="C32" s="212"/>
      <c r="D32" s="212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4" t="e">
        <f>Y31</f>
        <v>#REF!</v>
      </c>
    </row>
    <row r="33" spans="1:26" x14ac:dyDescent="0.2">
      <c r="A33" s="215"/>
      <c r="B33" s="216" t="s">
        <v>127</v>
      </c>
      <c r="C33" s="217"/>
      <c r="D33" s="217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9"/>
      <c r="S33" s="219"/>
      <c r="T33" s="219"/>
      <c r="U33" s="219"/>
      <c r="V33" s="219"/>
      <c r="W33" s="219"/>
      <c r="X33" s="219"/>
      <c r="Y33" s="220" t="e">
        <f>Y32*0.18</f>
        <v>#REF!</v>
      </c>
    </row>
    <row r="34" spans="1:26" ht="13.5" thickBot="1" x14ac:dyDescent="0.25">
      <c r="A34" s="221"/>
      <c r="B34" s="222" t="s">
        <v>128</v>
      </c>
      <c r="C34" s="223"/>
      <c r="D34" s="223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5" t="e">
        <f>Y32+Y33</f>
        <v>#REF!</v>
      </c>
    </row>
    <row r="35" spans="1:26" x14ac:dyDescent="0.2">
      <c r="A35" s="3"/>
      <c r="B35" s="226"/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8"/>
      <c r="U35" s="228"/>
      <c r="V35" s="228"/>
      <c r="W35" s="228"/>
      <c r="X35" s="228"/>
      <c r="Y35" s="228"/>
      <c r="Z35" s="228"/>
    </row>
    <row r="36" spans="1:26" s="5" customFormat="1" x14ac:dyDescent="0.2">
      <c r="A36" s="229"/>
      <c r="B36" s="358"/>
      <c r="C36" s="359"/>
      <c r="D36" s="362" t="s">
        <v>129</v>
      </c>
      <c r="E36" s="364" t="s">
        <v>130</v>
      </c>
      <c r="F36" s="365"/>
      <c r="G36" s="365"/>
      <c r="H36" s="230"/>
      <c r="I36" s="230"/>
      <c r="K36" s="366"/>
      <c r="L36" s="366"/>
      <c r="M36" s="366"/>
      <c r="N36" s="366"/>
      <c r="O36" s="366"/>
      <c r="P36" s="366"/>
      <c r="Q36" s="366"/>
      <c r="R36" s="366"/>
      <c r="S36" s="366"/>
      <c r="T36" s="366"/>
      <c r="U36" s="366"/>
      <c r="V36" s="366"/>
      <c r="W36" s="366"/>
      <c r="X36" s="7"/>
      <c r="Y36" s="7"/>
    </row>
    <row r="37" spans="1:26" s="5" customFormat="1" x14ac:dyDescent="0.2">
      <c r="A37" s="229"/>
      <c r="B37" s="360"/>
      <c r="C37" s="361"/>
      <c r="D37" s="363"/>
      <c r="E37" s="231">
        <v>2015</v>
      </c>
      <c r="F37" s="231">
        <v>2016</v>
      </c>
      <c r="G37" s="232">
        <v>2017</v>
      </c>
      <c r="H37" s="233"/>
      <c r="I37" s="233"/>
      <c r="J37" s="233"/>
      <c r="K37" s="366"/>
      <c r="L37" s="366"/>
      <c r="M37" s="366"/>
      <c r="N37" s="366"/>
      <c r="O37" s="366"/>
      <c r="P37" s="366"/>
      <c r="Q37" s="366"/>
      <c r="R37" s="366"/>
      <c r="S37" s="366"/>
      <c r="T37" s="366"/>
      <c r="U37" s="366"/>
      <c r="V37" s="366"/>
      <c r="W37" s="366"/>
      <c r="X37" s="7"/>
      <c r="Y37" s="7"/>
    </row>
    <row r="38" spans="1:26" s="5" customFormat="1" ht="12.75" customHeight="1" x14ac:dyDescent="0.2">
      <c r="A38" s="229"/>
      <c r="B38" s="355" t="s">
        <v>62</v>
      </c>
      <c r="C38" s="356"/>
      <c r="D38" s="234"/>
      <c r="E38" s="235"/>
      <c r="F38" s="235"/>
      <c r="G38" s="235"/>
      <c r="H38" s="236"/>
      <c r="I38" s="236"/>
      <c r="J38" s="236"/>
      <c r="K38" s="237"/>
      <c r="L38" s="236"/>
      <c r="M38" s="238"/>
      <c r="N38" s="238"/>
      <c r="O38" s="239"/>
      <c r="P38" s="238"/>
      <c r="Q38" s="238"/>
      <c r="R38" s="7"/>
      <c r="S38" s="297"/>
      <c r="T38" s="7"/>
      <c r="U38" s="297"/>
      <c r="V38" s="7"/>
      <c r="W38" s="7"/>
      <c r="X38" s="298"/>
      <c r="Y38" s="299"/>
    </row>
    <row r="39" spans="1:26" s="5" customFormat="1" ht="12.75" customHeight="1" x14ac:dyDescent="0.25">
      <c r="A39" s="240"/>
      <c r="B39" s="241"/>
      <c r="C39" s="242"/>
      <c r="D39" s="242"/>
      <c r="E39" s="242"/>
      <c r="F39" s="240"/>
      <c r="G39" s="240"/>
      <c r="H39" s="122"/>
      <c r="I39" s="122"/>
      <c r="J39" s="122"/>
      <c r="K39" s="244"/>
      <c r="L39" s="244"/>
      <c r="M39" s="239"/>
      <c r="N39" s="239"/>
      <c r="O39" s="239"/>
      <c r="P39" s="239"/>
      <c r="Q39" s="243"/>
      <c r="R39" s="244"/>
      <c r="S39" s="239"/>
      <c r="T39" s="244"/>
      <c r="U39" s="239"/>
      <c r="V39" s="237"/>
      <c r="W39" s="7"/>
      <c r="X39" s="7"/>
      <c r="Y39" s="7"/>
    </row>
    <row r="40" spans="1:26" s="5" customFormat="1" ht="13.5" customHeight="1" x14ac:dyDescent="0.25">
      <c r="A40" s="245" t="s">
        <v>66</v>
      </c>
      <c r="B40" s="245"/>
      <c r="C40" s="245"/>
      <c r="D40" s="245"/>
      <c r="E40" s="245"/>
      <c r="F40" s="240"/>
      <c r="G40" s="240"/>
      <c r="H40" s="122"/>
      <c r="I40" s="122"/>
      <c r="J40" s="122"/>
      <c r="K40" s="244"/>
      <c r="L40" s="244"/>
      <c r="M40" s="239"/>
      <c r="N40" s="239"/>
      <c r="O40" s="239"/>
      <c r="P40" s="239"/>
      <c r="Q40" s="243"/>
      <c r="R40" s="244"/>
      <c r="S40" s="291"/>
      <c r="T40" s="244"/>
      <c r="U40" s="239"/>
      <c r="V40" s="237"/>
      <c r="W40" s="7"/>
      <c r="X40" s="7"/>
      <c r="Y40" s="7"/>
    </row>
    <row r="41" spans="1:26" ht="13.5" thickBot="1" x14ac:dyDescent="0.25">
      <c r="A41" s="245"/>
      <c r="B41" s="245"/>
      <c r="C41" s="245"/>
      <c r="D41" s="245"/>
      <c r="E41" s="245"/>
      <c r="F41" s="245"/>
      <c r="G41" s="1"/>
      <c r="H41" s="3"/>
      <c r="I41" s="3"/>
      <c r="J41" s="246"/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8"/>
      <c r="Z41" s="249"/>
    </row>
    <row r="42" spans="1:26" ht="13.5" thickBot="1" x14ac:dyDescent="0.25">
      <c r="A42" s="250" t="s">
        <v>63</v>
      </c>
      <c r="B42" s="251" t="s">
        <v>1</v>
      </c>
      <c r="C42" s="252" t="s">
        <v>2</v>
      </c>
      <c r="D42" s="253" t="s">
        <v>64</v>
      </c>
      <c r="E42" s="254"/>
      <c r="F42" s="254"/>
      <c r="G42" s="254"/>
      <c r="I42" s="255"/>
      <c r="J42" s="255"/>
      <c r="K42" s="255"/>
      <c r="L42" s="255"/>
      <c r="M42" s="247"/>
      <c r="N42" s="247"/>
      <c r="O42" s="247"/>
      <c r="P42" s="247"/>
      <c r="Q42" s="300"/>
      <c r="R42" s="300"/>
      <c r="S42" s="300"/>
      <c r="T42" s="300"/>
      <c r="U42" s="300"/>
      <c r="V42" s="300"/>
      <c r="W42" s="300"/>
      <c r="X42" s="300"/>
      <c r="Y42" s="300"/>
    </row>
    <row r="43" spans="1:26" ht="13.5" thickBot="1" x14ac:dyDescent="0.25">
      <c r="A43" s="257">
        <v>9</v>
      </c>
      <c r="B43" s="258" t="s">
        <v>61</v>
      </c>
      <c r="C43" s="259" t="s">
        <v>65</v>
      </c>
      <c r="D43" s="260"/>
      <c r="E43" s="256"/>
      <c r="F43" s="256"/>
      <c r="G43" s="256"/>
    </row>
    <row r="44" spans="1:26" ht="15.75" x14ac:dyDescent="0.25">
      <c r="A44" s="256"/>
      <c r="B44" s="261"/>
      <c r="C44" s="262"/>
      <c r="D44" s="262"/>
      <c r="E44" s="263"/>
      <c r="F44" s="262"/>
      <c r="G44" s="262"/>
      <c r="H44" s="264"/>
    </row>
    <row r="45" spans="1:26" x14ac:dyDescent="0.2">
      <c r="B45" s="265"/>
      <c r="D45" s="266"/>
    </row>
    <row r="46" spans="1:26" x14ac:dyDescent="0.2">
      <c r="B46" s="39" t="s">
        <v>4</v>
      </c>
      <c r="D46" s="39" t="s">
        <v>5</v>
      </c>
      <c r="F46" s="357" t="s">
        <v>6</v>
      </c>
      <c r="G46" s="357"/>
    </row>
    <row r="47" spans="1:26" x14ac:dyDescent="0.2">
      <c r="G47" s="323" t="s">
        <v>7</v>
      </c>
      <c r="H47" s="323"/>
    </row>
    <row r="49" spans="2:22" x14ac:dyDescent="0.2">
      <c r="V49" s="267"/>
    </row>
    <row r="50" spans="2:22" x14ac:dyDescent="0.2">
      <c r="U50" s="150"/>
      <c r="V50" s="268"/>
    </row>
    <row r="52" spans="2:22" x14ac:dyDescent="0.2">
      <c r="B52" s="265"/>
      <c r="C52" s="265"/>
      <c r="D52" s="265"/>
    </row>
  </sheetData>
  <mergeCells count="29">
    <mergeCell ref="F46:G46"/>
    <mergeCell ref="G47:H47"/>
    <mergeCell ref="P11:Q11"/>
    <mergeCell ref="R11:R12"/>
    <mergeCell ref="B36:C37"/>
    <mergeCell ref="D36:D37"/>
    <mergeCell ref="E36:G36"/>
    <mergeCell ref="K36:W37"/>
    <mergeCell ref="W11:W12"/>
    <mergeCell ref="F11:L11"/>
    <mergeCell ref="M11:M12"/>
    <mergeCell ref="N11:O11"/>
    <mergeCell ref="B38:C38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T11:T12"/>
    <mergeCell ref="U11:U12"/>
    <mergeCell ref="S11:S12"/>
    <mergeCell ref="V11:V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1" sqref="J1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40</v>
      </c>
      <c r="B1" s="41"/>
      <c r="C1" s="41"/>
      <c r="D1" s="41"/>
      <c r="E1" s="41"/>
      <c r="J1" s="301" t="s">
        <v>68</v>
      </c>
    </row>
    <row r="2" spans="1:16" s="5" customFormat="1" x14ac:dyDescent="0.2">
      <c r="A2" s="4" t="s">
        <v>8</v>
      </c>
    </row>
    <row r="3" spans="1:16" x14ac:dyDescent="0.2">
      <c r="A3" s="374" t="s">
        <v>41</v>
      </c>
      <c r="B3" s="374"/>
      <c r="C3" s="374"/>
      <c r="D3" s="374"/>
      <c r="E3" s="374"/>
      <c r="F3" s="374"/>
      <c r="G3" s="374"/>
      <c r="H3" s="374"/>
      <c r="I3" s="374"/>
      <c r="J3" s="374"/>
    </row>
    <row r="4" spans="1:16" ht="15" customHeight="1" x14ac:dyDescent="0.2">
      <c r="A4" s="375" t="s">
        <v>0</v>
      </c>
      <c r="B4" s="375"/>
      <c r="C4" s="375"/>
      <c r="D4" s="375"/>
      <c r="E4" s="375"/>
      <c r="F4" s="375"/>
      <c r="G4" s="375"/>
      <c r="H4" s="375"/>
      <c r="I4" s="375"/>
      <c r="J4" s="375"/>
      <c r="K4" s="6"/>
      <c r="L4" s="6"/>
      <c r="M4" s="6"/>
      <c r="N4" s="44"/>
      <c r="O4" s="44"/>
      <c r="P4" s="44"/>
    </row>
    <row r="5" spans="1:16" ht="15" customHeight="1" thickBot="1" x14ac:dyDescent="0.25">
      <c r="A5" s="375" t="s">
        <v>9</v>
      </c>
      <c r="B5" s="375"/>
      <c r="C5" s="375"/>
      <c r="D5" s="375"/>
      <c r="E5" s="375"/>
      <c r="F5" s="375"/>
      <c r="G5" s="375"/>
      <c r="H5" s="375"/>
      <c r="I5" s="375"/>
      <c r="J5" s="375"/>
      <c r="K5" s="6"/>
      <c r="L5" s="6"/>
      <c r="M5" s="6"/>
    </row>
    <row r="6" spans="1:16" ht="20.25" customHeight="1" x14ac:dyDescent="0.2">
      <c r="A6" s="367" t="s">
        <v>42</v>
      </c>
      <c r="B6" s="367" t="s">
        <v>43</v>
      </c>
      <c r="C6" s="367" t="s">
        <v>44</v>
      </c>
      <c r="D6" s="367" t="s">
        <v>45</v>
      </c>
      <c r="E6" s="367" t="s">
        <v>46</v>
      </c>
      <c r="F6" s="367" t="s">
        <v>47</v>
      </c>
      <c r="G6" s="377" t="s">
        <v>48</v>
      </c>
      <c r="H6" s="367" t="s">
        <v>49</v>
      </c>
      <c r="I6" s="367" t="s">
        <v>16</v>
      </c>
      <c r="J6" s="367" t="s">
        <v>50</v>
      </c>
    </row>
    <row r="7" spans="1:16" ht="68.25" customHeight="1" thickBot="1" x14ac:dyDescent="0.25">
      <c r="A7" s="368"/>
      <c r="B7" s="368"/>
      <c r="C7" s="368"/>
      <c r="D7" s="368"/>
      <c r="E7" s="368"/>
      <c r="F7" s="368"/>
      <c r="G7" s="378"/>
      <c r="H7" s="368"/>
      <c r="I7" s="368"/>
      <c r="J7" s="368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69" t="s">
        <v>51</v>
      </c>
      <c r="B9" s="47" t="s">
        <v>52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70"/>
      <c r="B10" s="51" t="s">
        <v>53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70"/>
      <c r="B11" s="52" t="s">
        <v>54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71" t="s">
        <v>55</v>
      </c>
      <c r="B19" s="372"/>
      <c r="C19" s="372"/>
      <c r="D19" s="372"/>
      <c r="E19" s="372"/>
      <c r="F19" s="372"/>
      <c r="G19" s="372"/>
      <c r="H19" s="372"/>
      <c r="I19" s="373"/>
      <c r="J19" s="80">
        <f>SUM(J14:J18)</f>
        <v>0</v>
      </c>
    </row>
    <row r="22" spans="1:10" ht="12.75" customHeight="1" x14ac:dyDescent="0.2">
      <c r="A22" s="39" t="s">
        <v>4</v>
      </c>
      <c r="B22" s="2"/>
      <c r="C22" s="357" t="s">
        <v>5</v>
      </c>
      <c r="D22" s="357"/>
      <c r="E22" s="2"/>
      <c r="F22" s="357" t="s">
        <v>6</v>
      </c>
      <c r="G22" s="357"/>
      <c r="H22" s="357"/>
    </row>
    <row r="23" spans="1:10" x14ac:dyDescent="0.2">
      <c r="A23" s="2"/>
      <c r="B23" s="2"/>
      <c r="C23" s="2"/>
      <c r="D23" s="2"/>
      <c r="E23" s="2"/>
      <c r="F23" s="376" t="s">
        <v>7</v>
      </c>
      <c r="G23" s="376"/>
      <c r="H23" s="376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22" sqref="B2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11</v>
      </c>
      <c r="C1" s="8"/>
      <c r="D1" s="8"/>
      <c r="K1" s="383" t="s">
        <v>69</v>
      </c>
      <c r="L1" s="383"/>
      <c r="M1" s="383"/>
    </row>
    <row r="2" spans="1:14" s="5" customFormat="1" x14ac:dyDescent="0.2">
      <c r="A2" s="4" t="s">
        <v>8</v>
      </c>
    </row>
    <row r="5" spans="1:14" x14ac:dyDescent="0.2">
      <c r="A5" s="384" t="s">
        <v>12</v>
      </c>
      <c r="B5" s="384"/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</row>
    <row r="6" spans="1:14" x14ac:dyDescent="0.2">
      <c r="A6" s="375" t="s">
        <v>0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6"/>
    </row>
    <row r="7" spans="1:14" ht="13.5" thickBot="1" x14ac:dyDescent="0.25">
      <c r="A7" s="375" t="s">
        <v>9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6"/>
    </row>
    <row r="8" spans="1:14" ht="25.5" customHeight="1" x14ac:dyDescent="0.2">
      <c r="A8" s="385" t="s">
        <v>10</v>
      </c>
      <c r="B8" s="387" t="s">
        <v>13</v>
      </c>
      <c r="C8" s="389" t="s">
        <v>14</v>
      </c>
      <c r="D8" s="389" t="s">
        <v>15</v>
      </c>
      <c r="E8" s="387" t="s">
        <v>16</v>
      </c>
      <c r="F8" s="387" t="s">
        <v>17</v>
      </c>
      <c r="G8" s="387" t="s">
        <v>18</v>
      </c>
      <c r="H8" s="387" t="s">
        <v>19</v>
      </c>
      <c r="I8" s="387"/>
      <c r="J8" s="387"/>
      <c r="K8" s="387" t="s">
        <v>20</v>
      </c>
      <c r="L8" s="387"/>
      <c r="M8" s="379" t="s">
        <v>21</v>
      </c>
    </row>
    <row r="9" spans="1:14" s="85" customFormat="1" ht="42" customHeight="1" x14ac:dyDescent="0.25">
      <c r="A9" s="386"/>
      <c r="B9" s="388"/>
      <c r="C9" s="390"/>
      <c r="D9" s="390"/>
      <c r="E9" s="388"/>
      <c r="F9" s="388"/>
      <c r="G9" s="388"/>
      <c r="H9" s="83" t="s">
        <v>22</v>
      </c>
      <c r="I9" s="83" t="s">
        <v>23</v>
      </c>
      <c r="J9" s="83" t="s">
        <v>24</v>
      </c>
      <c r="K9" s="83" t="s">
        <v>25</v>
      </c>
      <c r="L9" s="83" t="s">
        <v>26</v>
      </c>
      <c r="M9" s="380"/>
      <c r="N9" s="84"/>
    </row>
    <row r="10" spans="1:14" s="90" customFormat="1" ht="13.5" thickBot="1" x14ac:dyDescent="0.25">
      <c r="A10" s="86" t="s">
        <v>27</v>
      </c>
      <c r="B10" s="87" t="s">
        <v>28</v>
      </c>
      <c r="C10" s="87" t="s">
        <v>3</v>
      </c>
      <c r="D10" s="87" t="s">
        <v>29</v>
      </c>
      <c r="E10" s="87" t="s">
        <v>30</v>
      </c>
      <c r="F10" s="87" t="s">
        <v>31</v>
      </c>
      <c r="G10" s="87" t="s">
        <v>32</v>
      </c>
      <c r="H10" s="87" t="s">
        <v>33</v>
      </c>
      <c r="I10" s="87" t="s">
        <v>34</v>
      </c>
      <c r="J10" s="87" t="s">
        <v>35</v>
      </c>
      <c r="K10" s="87" t="s">
        <v>36</v>
      </c>
      <c r="L10" s="87" t="s">
        <v>37</v>
      </c>
      <c r="M10" s="88" t="s">
        <v>38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39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81"/>
      <c r="K21" s="382"/>
      <c r="M21" s="38"/>
    </row>
    <row r="22" spans="1:18" s="2" customFormat="1" x14ac:dyDescent="0.2">
      <c r="B22" s="39" t="s">
        <v>4</v>
      </c>
      <c r="D22" s="357" t="s">
        <v>5</v>
      </c>
      <c r="E22" s="357"/>
      <c r="G22" s="357" t="s">
        <v>6</v>
      </c>
      <c r="H22" s="357"/>
      <c r="I22" s="357"/>
    </row>
    <row r="23" spans="1:18" s="2" customFormat="1" x14ac:dyDescent="0.2">
      <c r="G23" s="376" t="s">
        <v>7</v>
      </c>
      <c r="H23" s="376"/>
      <c r="I23" s="376"/>
    </row>
    <row r="24" spans="1:18" s="2" customFormat="1" x14ac:dyDescent="0.2"/>
    <row r="25" spans="1:18" x14ac:dyDescent="0.2">
      <c r="J25" s="381"/>
      <c r="K25" s="382"/>
      <c r="M25" s="38"/>
    </row>
    <row r="26" spans="1:18" x14ac:dyDescent="0.2">
      <c r="K26" s="40"/>
      <c r="M26" s="38"/>
    </row>
    <row r="27" spans="1:18" x14ac:dyDescent="0.2">
      <c r="K27" s="391"/>
    </row>
    <row r="28" spans="1:18" x14ac:dyDescent="0.2">
      <c r="K28" s="392"/>
    </row>
    <row r="29" spans="1:18" x14ac:dyDescent="0.2">
      <c r="K29" s="392"/>
    </row>
    <row r="30" spans="1:18" x14ac:dyDescent="0.2">
      <c r="K30" s="392"/>
    </row>
    <row r="31" spans="1:18" x14ac:dyDescent="0.2">
      <c r="K31" s="392"/>
    </row>
    <row r="32" spans="1:18" x14ac:dyDescent="0.2">
      <c r="K32" s="392"/>
    </row>
    <row r="33" spans="11:11" x14ac:dyDescent="0.2">
      <c r="K33" s="392"/>
    </row>
    <row r="34" spans="11:11" x14ac:dyDescent="0.2">
      <c r="K34" s="392"/>
    </row>
    <row r="35" spans="11:11" x14ac:dyDescent="0.2">
      <c r="K35" s="39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topLeftCell="A4" zoomScale="115" zoomScaleNormal="100" zoomScaleSheetLayoutView="115" workbookViewId="0">
      <selection activeCell="B8" sqref="B8:B10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57</v>
      </c>
      <c r="I1" s="117" t="s">
        <v>70</v>
      </c>
    </row>
    <row r="2" spans="1:13" s="5" customFormat="1" x14ac:dyDescent="0.2">
      <c r="A2" s="4" t="s">
        <v>8</v>
      </c>
    </row>
    <row r="3" spans="1:13" s="43" customFormat="1" ht="15" customHeight="1" x14ac:dyDescent="0.2">
      <c r="A3" s="302" t="s">
        <v>9</v>
      </c>
      <c r="B3" s="302"/>
      <c r="C3" s="302"/>
      <c r="D3" s="302"/>
      <c r="E3" s="302"/>
      <c r="F3" s="302"/>
      <c r="G3" s="302"/>
      <c r="H3" s="302"/>
      <c r="I3" s="302"/>
      <c r="J3" s="302"/>
      <c r="K3" s="303"/>
      <c r="L3" s="303"/>
      <c r="M3" s="303"/>
    </row>
    <row r="4" spans="1:13" s="304" customFormat="1" x14ac:dyDescent="0.2"/>
    <row r="5" spans="1:13" s="304" customFormat="1" x14ac:dyDescent="0.2">
      <c r="A5" s="396" t="s">
        <v>58</v>
      </c>
      <c r="B5" s="396"/>
      <c r="C5" s="396"/>
      <c r="D5" s="396"/>
      <c r="E5" s="396"/>
      <c r="F5" s="396"/>
      <c r="G5" s="396"/>
      <c r="H5" s="396"/>
      <c r="I5" s="396"/>
    </row>
    <row r="6" spans="1:13" s="304" customFormat="1" x14ac:dyDescent="0.2">
      <c r="A6" s="397" t="s">
        <v>131</v>
      </c>
      <c r="B6" s="397"/>
      <c r="C6" s="397"/>
      <c r="D6" s="397"/>
      <c r="E6" s="397"/>
      <c r="F6" s="397"/>
      <c r="G6" s="397"/>
      <c r="H6" s="397"/>
      <c r="I6" s="397"/>
    </row>
    <row r="7" spans="1:13" s="304" customFormat="1" ht="13.5" thickBot="1" x14ac:dyDescent="0.25">
      <c r="A7" s="305"/>
      <c r="B7" s="305"/>
      <c r="C7" s="305"/>
      <c r="D7" s="305"/>
      <c r="E7" s="305"/>
      <c r="F7" s="305"/>
      <c r="G7" s="305"/>
      <c r="H7" s="305"/>
      <c r="I7" s="305"/>
    </row>
    <row r="8" spans="1:13" s="304" customFormat="1" ht="12.75" customHeight="1" x14ac:dyDescent="0.2">
      <c r="A8" s="398" t="s">
        <v>10</v>
      </c>
      <c r="B8" s="401" t="s">
        <v>132</v>
      </c>
      <c r="C8" s="401" t="s">
        <v>59</v>
      </c>
      <c r="D8" s="404" t="s">
        <v>133</v>
      </c>
      <c r="E8" s="405"/>
      <c r="F8" s="405"/>
      <c r="G8" s="405"/>
      <c r="H8" s="405"/>
      <c r="I8" s="406"/>
    </row>
    <row r="9" spans="1:13" s="304" customFormat="1" ht="12.75" customHeight="1" x14ac:dyDescent="0.2">
      <c r="A9" s="399"/>
      <c r="B9" s="402"/>
      <c r="C9" s="402"/>
      <c r="D9" s="407" t="s">
        <v>134</v>
      </c>
      <c r="E9" s="408"/>
      <c r="F9" s="409"/>
      <c r="G9" s="407" t="s">
        <v>135</v>
      </c>
      <c r="H9" s="408"/>
      <c r="I9" s="410"/>
    </row>
    <row r="10" spans="1:13" s="304" customFormat="1" ht="90.75" customHeight="1" thickBot="1" x14ac:dyDescent="0.25">
      <c r="A10" s="400"/>
      <c r="B10" s="403"/>
      <c r="C10" s="403"/>
      <c r="D10" s="306" t="s">
        <v>60</v>
      </c>
      <c r="E10" s="306" t="s">
        <v>136</v>
      </c>
      <c r="F10" s="306" t="s">
        <v>49</v>
      </c>
      <c r="G10" s="306" t="s">
        <v>60</v>
      </c>
      <c r="H10" s="306" t="s">
        <v>137</v>
      </c>
      <c r="I10" s="307" t="s">
        <v>49</v>
      </c>
    </row>
    <row r="11" spans="1:13" s="311" customFormat="1" ht="13.5" thickBot="1" x14ac:dyDescent="0.25">
      <c r="A11" s="308">
        <v>1</v>
      </c>
      <c r="B11" s="309">
        <v>2</v>
      </c>
      <c r="C11" s="309">
        <v>3</v>
      </c>
      <c r="D11" s="309">
        <v>4</v>
      </c>
      <c r="E11" s="309">
        <v>5</v>
      </c>
      <c r="F11" s="309">
        <v>6</v>
      </c>
      <c r="G11" s="309">
        <v>7</v>
      </c>
      <c r="H11" s="309">
        <v>8</v>
      </c>
      <c r="I11" s="310">
        <v>9</v>
      </c>
    </row>
    <row r="12" spans="1:13" s="304" customFormat="1" x14ac:dyDescent="0.2">
      <c r="A12" s="312"/>
      <c r="B12" s="313"/>
      <c r="C12" s="314"/>
      <c r="D12" s="314"/>
      <c r="E12" s="314"/>
      <c r="F12" s="314"/>
      <c r="G12" s="314"/>
      <c r="H12" s="314"/>
      <c r="I12" s="315"/>
    </row>
    <row r="13" spans="1:13" s="304" customFormat="1" x14ac:dyDescent="0.2">
      <c r="A13" s="316"/>
      <c r="B13" s="317"/>
      <c r="C13" s="317"/>
      <c r="D13" s="317"/>
      <c r="E13" s="317"/>
      <c r="F13" s="317"/>
      <c r="G13" s="317"/>
      <c r="H13" s="317"/>
      <c r="I13" s="318"/>
    </row>
    <row r="14" spans="1:13" s="304" customFormat="1" ht="13.5" thickBot="1" x14ac:dyDescent="0.25">
      <c r="A14" s="319"/>
      <c r="B14" s="320"/>
      <c r="C14" s="320"/>
      <c r="D14" s="320"/>
      <c r="E14" s="320"/>
      <c r="F14" s="320"/>
      <c r="G14" s="321"/>
      <c r="H14" s="320"/>
      <c r="I14" s="322"/>
    </row>
    <row r="15" spans="1:13" s="304" customFormat="1" x14ac:dyDescent="0.2"/>
    <row r="16" spans="1:13" s="304" customFormat="1" x14ac:dyDescent="0.2">
      <c r="A16" s="304" t="s">
        <v>138</v>
      </c>
    </row>
    <row r="17" spans="1:8" s="304" customFormat="1" x14ac:dyDescent="0.2"/>
    <row r="18" spans="1:8" s="304" customFormat="1" x14ac:dyDescent="0.2"/>
    <row r="19" spans="1:8" s="304" customFormat="1" x14ac:dyDescent="0.2"/>
    <row r="20" spans="1:8" s="124" customFormat="1" ht="24" customHeight="1" x14ac:dyDescent="0.2">
      <c r="A20" s="393" t="s">
        <v>4</v>
      </c>
      <c r="B20" s="393"/>
      <c r="C20" s="394" t="s">
        <v>5</v>
      </c>
      <c r="D20" s="394"/>
      <c r="E20" s="2"/>
      <c r="F20" s="395" t="s">
        <v>6</v>
      </c>
      <c r="G20" s="395"/>
      <c r="H20" s="395"/>
    </row>
    <row r="21" spans="1:8" s="124" customFormat="1" x14ac:dyDescent="0.2">
      <c r="A21" s="2"/>
      <c r="B21" s="2"/>
      <c r="C21" s="2"/>
      <c r="D21" s="2"/>
      <c r="E21" s="2"/>
      <c r="F21" s="376" t="s">
        <v>7</v>
      </c>
      <c r="G21" s="376"/>
      <c r="H21" s="376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2015-07-23T03:57:37Z</dcterms:modified>
</cp:coreProperties>
</file>