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90" yWindow="90" windowWidth="26685" windowHeight="5445" tabRatio="478"/>
  </bookViews>
  <sheets>
    <sheet name="ЛОТ" sheetId="5" r:id="rId1"/>
  </sheets>
  <definedNames>
    <definedName name="_xlnm.Print_Area" localSheetId="0">ЛОТ!$A$1:$P$123</definedName>
  </definedNames>
  <calcPr calcId="145621"/>
</workbook>
</file>

<file path=xl/calcChain.xml><?xml version="1.0" encoding="utf-8"?>
<calcChain xmlns="http://schemas.openxmlformats.org/spreadsheetml/2006/main">
  <c r="P19" i="5" l="1"/>
  <c r="P68" i="5"/>
  <c r="P44" i="5"/>
  <c r="P45" i="5" s="1"/>
  <c r="O51" i="5" s="1"/>
  <c r="P20" i="5"/>
  <c r="L45" i="5"/>
  <c r="O49" i="5"/>
  <c r="O53" i="5" l="1"/>
  <c r="O69" i="5" l="1"/>
  <c r="N69" i="5"/>
  <c r="M69" i="5"/>
  <c r="L69" i="5"/>
  <c r="K69" i="5"/>
  <c r="P73" i="5"/>
  <c r="P80" i="5"/>
  <c r="P69" i="5" l="1"/>
  <c r="O75" i="5" s="1"/>
  <c r="M70" i="5"/>
  <c r="N70" i="5"/>
  <c r="K70" i="5"/>
  <c r="O70" i="5"/>
  <c r="L70" i="5"/>
  <c r="P70" i="5" l="1"/>
  <c r="O77" i="5"/>
  <c r="O79" i="5" s="1"/>
  <c r="O78" i="5" s="1"/>
  <c r="O45" i="5" l="1"/>
  <c r="N45" i="5"/>
  <c r="N46" i="5" s="1"/>
  <c r="M45" i="5"/>
  <c r="K45" i="5"/>
  <c r="K46" i="5" s="1"/>
  <c r="O32" i="5"/>
  <c r="O56" i="5"/>
  <c r="L46" i="5" l="1"/>
  <c r="O46" i="5"/>
  <c r="P46" i="5" s="1"/>
  <c r="M46" i="5"/>
  <c r="O20" i="5" l="1"/>
  <c r="N20" i="5"/>
  <c r="N21" i="5" s="1"/>
  <c r="M20" i="5"/>
  <c r="L20" i="5"/>
  <c r="K20" i="5"/>
  <c r="O25" i="5"/>
  <c r="O27" i="5" l="1"/>
  <c r="O29" i="5" s="1"/>
  <c r="O31" i="5" s="1"/>
  <c r="O30" i="5" s="1"/>
  <c r="O21" i="5"/>
  <c r="M21" i="5"/>
  <c r="K21" i="5"/>
  <c r="L21" i="5"/>
  <c r="P21" i="5" l="1"/>
  <c r="O55" i="5" l="1"/>
  <c r="O54" i="5" l="1"/>
</calcChain>
</file>

<file path=xl/sharedStrings.xml><?xml version="1.0" encoding="utf-8"?>
<sst xmlns="http://schemas.openxmlformats.org/spreadsheetml/2006/main" count="238" uniqueCount="116">
  <si>
    <t>Открытое Акционерное Общество "Славнефть-Мегионнефтегаз"</t>
  </si>
  <si>
    <t>Раздел:</t>
  </si>
  <si>
    <t>территория производства работ ( месторождение или нефтепромысел )</t>
  </si>
  <si>
    <t>№ п/п</t>
  </si>
  <si>
    <t>Итого 
2015 год</t>
  </si>
  <si>
    <t>Показатели</t>
  </si>
  <si>
    <t>Продолжительность, час.</t>
  </si>
  <si>
    <t>Количество ремонтов, шт.</t>
  </si>
  <si>
    <t>Стоимость работ, тыс. руб.</t>
  </si>
  <si>
    <t>Количество бригад, шт.</t>
  </si>
  <si>
    <t>Вид работ:</t>
  </si>
  <si>
    <t>Тип сделки:</t>
  </si>
  <si>
    <t>Примечание:</t>
  </si>
  <si>
    <t>Территория производства работ</t>
  </si>
  <si>
    <t>2.</t>
  </si>
  <si>
    <t>3.</t>
  </si>
  <si>
    <t>4.</t>
  </si>
  <si>
    <t>Работы выполняются согласно условий технического задания</t>
  </si>
  <si>
    <t>Затраты на выполнение химических обработок скважин;</t>
  </si>
  <si>
    <t>Затраты на приобретение и предоставление всех необходимых материалов и оборудования, всех типоразмеров по номенклатуре КРС для проведения работ;</t>
  </si>
  <si>
    <t>Затраты на глушение скважин (без стоимости солевых растворов и их приготовления);</t>
  </si>
  <si>
    <t>Затраты на услуги технологического транспорта и спец. техники (ЦА-320, ППУ, компрессорная установка и т.п.), необходимой для проведения технологических операций при КРС;</t>
  </si>
  <si>
    <t>Затраты на обеспечение баз Подрядчика и АБК электроэнергией и тепло водоснабжением;</t>
  </si>
  <si>
    <t>Затраты на услуги связи, информационно-технологические услуги и услуги по обслуживанию АСУ и оргтехники;</t>
  </si>
  <si>
    <t>Затраты на привлечение специализированного сервиса и оборудования, а так же приобретение всех необходимых материалов при проведении работ по КРС;</t>
  </si>
  <si>
    <t>Заработная плата основных рабочих и инженерно-технических работников (с учетом районного коэффициента, вахтового метода работы, резерва на отпуска), а так же социально-бытовые нужды;</t>
  </si>
  <si>
    <t>Затраты на мобилизацию/демобилизацию материалов и оборудования Подрядчика до лицензионного участка ОАО «СН-МНГ»;</t>
  </si>
  <si>
    <t>Затраты на обустройство базы (производственного участка), проживание;</t>
  </si>
  <si>
    <t>Арендные платежи;</t>
  </si>
  <si>
    <t>Прочие расходы (Затраты на утилизацию отходов производства, ГСМ, ПБ и ООС, природоохранные мероприятия и т.д.).</t>
  </si>
  <si>
    <t>Затраты на услуги по канатным работам при КРС (отбивки забоя, привязки и т.д.);</t>
  </si>
  <si>
    <t>Затраты на завоз-вывоз фондовой НКТ.</t>
  </si>
  <si>
    <t>В стоимость бригадо/часа Капитального ремонта и освоения скважин после бурения входит:</t>
  </si>
  <si>
    <t>В стоимость бригадо/часа Капитального ремонта и освоения скважин после бурения не входит:</t>
  </si>
  <si>
    <t>Нормативная продолжительность 1 ремонта, час.</t>
  </si>
  <si>
    <t>2015 год</t>
  </si>
  <si>
    <t>5.1.</t>
  </si>
  <si>
    <t>5.2.</t>
  </si>
  <si>
    <t>5.3.</t>
  </si>
  <si>
    <t>Стоимость 1 суток аренды оборудования бригады КРС (без НДС), руб.</t>
  </si>
  <si>
    <t>Сумма НДС, руб.</t>
  </si>
  <si>
    <t>наименование предприятия</t>
  </si>
  <si>
    <t xml:space="preserve">Левобережная группа месторождений </t>
  </si>
  <si>
    <t>-</t>
  </si>
  <si>
    <t>Капитальный ремонт скважин</t>
  </si>
  <si>
    <t>ЛОТ № 2015.1</t>
  </si>
  <si>
    <t>602. Капитальный ремонт скважин.</t>
  </si>
  <si>
    <t>Капитальный ремонт  скважин.</t>
  </si>
  <si>
    <t>1. Объём и номенклатура работ по капитальному ремонту   скважин  2015 год:</t>
  </si>
  <si>
    <t>506. Освоение скважин со станка ТКРС.</t>
  </si>
  <si>
    <t>Освоение скважин со станка ТКРС.</t>
  </si>
  <si>
    <t>1. Объём и номенклатура работ по освоению скважин со станка ТКРС  2015 год:</t>
  </si>
  <si>
    <t>6. Текущий и капитальный ремонт скважин</t>
  </si>
  <si>
    <t>601. Текущий ремонт скважин</t>
  </si>
  <si>
    <t>Текущий ремонт скважин</t>
  </si>
  <si>
    <t>5. Освоение скважин со станка ТКРС</t>
  </si>
  <si>
    <t>Общее количество ремонтов ПРС, шт.</t>
  </si>
  <si>
    <t>2015г.</t>
  </si>
  <si>
    <t>Нормативное время выполнения работ по ПРС, час.</t>
  </si>
  <si>
    <t>Базовая стоимость бригадо/часа ПРС (без учета НДС), руб.</t>
  </si>
  <si>
    <t>Базовая стоимость работ по ПРС (без учета НДС), руб.</t>
  </si>
  <si>
    <t>Базовая стоимость работ по ПРС (с учетом НДС), руб.</t>
  </si>
  <si>
    <t>Стоимость 1 суток аренды оборудования бригады ТРС</t>
  </si>
  <si>
    <t>Нормативное время выполнения работ освоения скважин со станка, час.</t>
  </si>
  <si>
    <t>6.</t>
  </si>
  <si>
    <t>7.</t>
  </si>
  <si>
    <t>В стоимость бригадо/часа Текущего ремонта скважин входит:</t>
  </si>
  <si>
    <t>Затраты на приобретение и предоставление всех необходимых материалов и оборудования, всех типоразмеров по номенклатуре ПРС для проведения работ;</t>
  </si>
  <si>
    <t>Затраты на услуги технологического транспорта и спец. техники (ЦА-320, ППУ, и т.п.), необходимой для проведения технологических операций при ПРС;</t>
  </si>
  <si>
    <t>Затраты на привлечение специализированного сервиса и оборудования, а так же приобретение всех необходимых материалов при проведении работ по ПРС;</t>
  </si>
  <si>
    <t>В стоимость бригадо/часа Текущего ремонта скважин не входит:</t>
  </si>
  <si>
    <t>Затраты на услуги по канатным работам при ТРС (отбивки забоя, привязки и т.д.);</t>
  </si>
  <si>
    <t>Затраты на технологические НКТ</t>
  </si>
  <si>
    <t>1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</si>
  <si>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</si>
  <si>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</si>
  <si>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</si>
  <si>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</si>
  <si>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</si>
  <si>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</si>
  <si>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</si>
  <si>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</si>
  <si>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</si>
  <si>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</si>
  <si>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</si>
  <si>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</si>
  <si>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</si>
  <si>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</si>
  <si>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</si>
  <si>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</si>
  <si>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</si>
  <si>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</si>
  <si>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</si>
  <si>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6.11.</t>
  </si>
  <si>
    <t>7.1.</t>
  </si>
  <si>
    <t>7.2.</t>
  </si>
  <si>
    <t>7.3.</t>
  </si>
  <si>
    <t>7.4.</t>
  </si>
  <si>
    <t>Общее количество ремонтов КРС , шт.</t>
  </si>
  <si>
    <t>Нормативное время выполнения работ по КРС , час.</t>
  </si>
  <si>
    <t>Базовая стоимость бригадо/часа КРС  (без учета НДС), руб.</t>
  </si>
  <si>
    <t>Базовая стоимость работ по КРС  (без учета НДС), руб.</t>
  </si>
  <si>
    <t>Базовая стоимость работ по КРС  (с учетом НДС), руб.</t>
  </si>
  <si>
    <t>Общее количество ремонтов  освоения скважин со станка, шт.</t>
  </si>
  <si>
    <t>Базовая стоимость бригадо/часа  освоения скважин со станка (без учета НДС), руб.</t>
  </si>
  <si>
    <t>Базовая стоимость работ  освоения скважин со станка (без учета НДС), руб.</t>
  </si>
  <si>
    <t>Базовая стоимость работ  освоению скважин со станка (с учетом НДС), руб.</t>
  </si>
  <si>
    <t>Стоимость 1 суток аренды оборудования бригады  (без НДС), руб.</t>
  </si>
  <si>
    <t>1. Объём и номенклатура работ по текущему ремонту скважин на  2015 год:</t>
  </si>
  <si>
    <t>Настоящий лот является не делимым.</t>
  </si>
  <si>
    <r>
      <rPr>
        <sz val="12"/>
        <rFont val="Times New Roman"/>
        <family val="1"/>
        <charset val="204"/>
      </rPr>
      <t xml:space="preserve">Левобережная группа месторождений включает: </t>
    </r>
    <r>
      <rPr>
        <b/>
        <i/>
        <sz val="12"/>
        <rFont val="Times New Roman"/>
        <family val="1"/>
        <charset val="204"/>
      </rPr>
      <t>Ново-Покурское, Южно-Покамасовское, Покамасовское, Северо-Островное, Южно-Локосовское, Кетовское, Южно-Островное, Северо-Ореховское.</t>
    </r>
  </si>
  <si>
    <t>Руководитель предприятия</t>
  </si>
  <si>
    <t>ФИО</t>
  </si>
  <si>
    <t>Форма 4</t>
  </si>
  <si>
    <t>Затраты на обеспечение бригад технической водой и нефтью для проведения работ по ТРС;</t>
  </si>
  <si>
    <t>Затраты на обеспечение бригад технической водой и нефтью для проведения работ по КРС и освоению скважин со станка;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</si>
</sst>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р_._-;\-* #,##0_р_._-;_-* &quot;-&quot;_р_._-;_-@_-"/>
    <numFmt numFmtId="43" formatCode="_-* #,##0.00_р_._-;\-* #,##0.00_р_._-;_-* &quot;-&quot;??_р_._-;_-@_-"/>
    <numFmt numFmtId="164" formatCode="#,##0.00_р_."/>
    <numFmt numFmtId="165" formatCode="_-* #,##0_р_._-;\-* #,##0_р_._-;_-* &quot;-&quot;??_р_._-;_-@_-"/>
    <numFmt numFmtId="166" formatCode="_-* #,##0.00_р_._-;\-* #,##0.00_р_._-;_-* &quot;-&quot;???_р_._-;_-@_-"/>
    <numFmt numFmtId="167" formatCode="0.0"/>
    <numFmt numFmtId="168" formatCode="_-* #,##0.0_р_._-;\-* #,##0.0_р_._-;_-* &quot;-&quot;??_р_._-;_-@_-"/>
    <numFmt numFmtId="169" formatCode="_-* #,##0.000_р_._-;\-* #,##0.000_р_._-;_-* &quot;-&quot;?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E6E6E6"/>
        <bgColor rgb="FF000000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9">
    <xf numFmtId="0" fontId="0" fillId="0" borderId="0" xfId="0"/>
    <xf numFmtId="164" fontId="2" fillId="0" borderId="0" xfId="0" applyNumberFormat="1" applyFont="1" applyFill="1" applyBorder="1"/>
    <xf numFmtId="0" fontId="9" fillId="0" borderId="0" xfId="0" applyFont="1"/>
    <xf numFmtId="0" fontId="13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3" borderId="0" xfId="0" applyFont="1" applyFill="1"/>
    <xf numFmtId="0" fontId="15" fillId="3" borderId="2" xfId="0" applyFont="1" applyFill="1" applyBorder="1"/>
    <xf numFmtId="0" fontId="9" fillId="3" borderId="2" xfId="0" applyFont="1" applyFill="1" applyBorder="1"/>
    <xf numFmtId="0" fontId="15" fillId="3" borderId="3" xfId="0" applyFont="1" applyFill="1" applyBorder="1"/>
    <xf numFmtId="0" fontId="9" fillId="3" borderId="3" xfId="0" applyFont="1" applyFill="1" applyBorder="1"/>
    <xf numFmtId="0" fontId="10" fillId="0" borderId="0" xfId="0" applyFont="1"/>
    <xf numFmtId="0" fontId="11" fillId="0" borderId="0" xfId="0" applyFont="1"/>
    <xf numFmtId="0" fontId="9" fillId="3" borderId="16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2" fontId="9" fillId="0" borderId="0" xfId="0" applyNumberFormat="1" applyFont="1"/>
    <xf numFmtId="0" fontId="9" fillId="2" borderId="14" xfId="1" applyFont="1" applyBorder="1" applyAlignment="1">
      <alignment horizontal="center" vertical="center"/>
    </xf>
    <xf numFmtId="0" fontId="9" fillId="2" borderId="15" xfId="1" applyFont="1" applyBorder="1" applyAlignment="1">
      <alignment horizontal="center" vertical="center" wrapText="1"/>
    </xf>
    <xf numFmtId="0" fontId="9" fillId="2" borderId="15" xfId="1" applyFont="1" applyBorder="1" applyAlignment="1">
      <alignment horizontal="center" vertical="center"/>
    </xf>
    <xf numFmtId="17" fontId="9" fillId="2" borderId="15" xfId="1" applyNumberFormat="1" applyFont="1" applyBorder="1" applyAlignment="1">
      <alignment horizontal="center" vertical="center"/>
    </xf>
    <xf numFmtId="0" fontId="9" fillId="2" borderId="20" xfId="1" applyFont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/>
    </xf>
    <xf numFmtId="43" fontId="11" fillId="0" borderId="4" xfId="0" applyNumberFormat="1" applyFont="1" applyFill="1" applyBorder="1" applyAlignment="1">
      <alignment horizontal="center"/>
    </xf>
    <xf numFmtId="43" fontId="11" fillId="0" borderId="4" xfId="0" applyNumberFormat="1" applyFont="1" applyFill="1" applyBorder="1" applyAlignment="1">
      <alignment horizontal="center" vertical="center"/>
    </xf>
    <xf numFmtId="168" fontId="11" fillId="0" borderId="4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/>
    <xf numFmtId="0" fontId="4" fillId="0" borderId="0" xfId="0" applyFont="1" applyFill="1" applyBorder="1" applyAlignment="1"/>
    <xf numFmtId="49" fontId="5" fillId="0" borderId="0" xfId="0" applyNumberFormat="1" applyFont="1" applyFill="1" applyBorder="1"/>
    <xf numFmtId="49" fontId="5" fillId="0" borderId="0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/>
    <xf numFmtId="0" fontId="7" fillId="0" borderId="0" xfId="0" applyFont="1" applyFill="1" applyBorder="1"/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/>
    <xf numFmtId="0" fontId="9" fillId="3" borderId="15" xfId="0" applyFont="1" applyFill="1" applyBorder="1" applyAlignment="1">
      <alignment horizontal="center" vertical="center"/>
    </xf>
    <xf numFmtId="0" fontId="16" fillId="0" borderId="0" xfId="0" applyFont="1"/>
    <xf numFmtId="0" fontId="15" fillId="0" borderId="5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wrapText="1"/>
    </xf>
    <xf numFmtId="41" fontId="15" fillId="0" borderId="4" xfId="0" applyNumberFormat="1" applyFont="1" applyBorder="1" applyAlignment="1">
      <alignment horizontal="center" vertical="center"/>
    </xf>
    <xf numFmtId="1" fontId="15" fillId="0" borderId="6" xfId="0" applyNumberFormat="1" applyFont="1" applyBorder="1" applyAlignment="1">
      <alignment horizontal="center" vertical="center"/>
    </xf>
    <xf numFmtId="1" fontId="15" fillId="0" borderId="7" xfId="0" applyNumberFormat="1" applyFont="1" applyBorder="1" applyAlignment="1">
      <alignment horizontal="center" vertical="center"/>
    </xf>
    <xf numFmtId="0" fontId="15" fillId="0" borderId="8" xfId="0" applyNumberFormat="1" applyFont="1" applyBorder="1" applyAlignment="1">
      <alignment horizontal="center" wrapText="1"/>
    </xf>
    <xf numFmtId="0" fontId="15" fillId="0" borderId="4" xfId="0" applyNumberFormat="1" applyFont="1" applyBorder="1" applyAlignment="1">
      <alignment wrapText="1"/>
    </xf>
    <xf numFmtId="4" fontId="15" fillId="0" borderId="4" xfId="0" applyNumberFormat="1" applyFont="1" applyBorder="1" applyAlignment="1">
      <alignment horizontal="center" vertical="center"/>
    </xf>
    <xf numFmtId="4" fontId="15" fillId="0" borderId="9" xfId="0" applyNumberFormat="1" applyFont="1" applyBorder="1" applyAlignment="1">
      <alignment horizontal="center" vertical="center"/>
    </xf>
    <xf numFmtId="0" fontId="15" fillId="0" borderId="8" xfId="0" applyNumberFormat="1" applyFont="1" applyBorder="1" applyAlignment="1">
      <alignment horizontal="center" vertical="center" wrapText="1"/>
    </xf>
    <xf numFmtId="0" fontId="15" fillId="0" borderId="10" xfId="0" applyNumberFormat="1" applyFont="1" applyBorder="1" applyAlignment="1">
      <alignment horizontal="center" wrapText="1"/>
    </xf>
    <xf numFmtId="0" fontId="15" fillId="0" borderId="11" xfId="0" applyNumberFormat="1" applyFont="1" applyBorder="1" applyAlignment="1">
      <alignment wrapText="1"/>
    </xf>
    <xf numFmtId="41" fontId="15" fillId="0" borderId="11" xfId="0" applyNumberFormat="1" applyFont="1" applyBorder="1" applyAlignment="1">
      <alignment horizontal="center" vertical="center"/>
    </xf>
    <xf numFmtId="167" fontId="15" fillId="0" borderId="11" xfId="0" applyNumberFormat="1" applyFont="1" applyBorder="1" applyAlignment="1">
      <alignment horizontal="center" vertical="center"/>
    </xf>
    <xf numFmtId="167" fontId="15" fillId="0" borderId="12" xfId="0" applyNumberFormat="1" applyFont="1" applyBorder="1" applyAlignment="1">
      <alignment horizontal="center" vertical="center"/>
    </xf>
    <xf numFmtId="0" fontId="15" fillId="5" borderId="0" xfId="0" applyNumberFormat="1" applyFont="1" applyFill="1" applyBorder="1" applyAlignment="1">
      <alignment horizontal="center" vertical="center" wrapText="1"/>
    </xf>
    <xf numFmtId="0" fontId="15" fillId="5" borderId="0" xfId="0" applyNumberFormat="1" applyFont="1" applyFill="1" applyBorder="1" applyAlignment="1">
      <alignment wrapText="1"/>
    </xf>
    <xf numFmtId="41" fontId="15" fillId="5" borderId="0" xfId="0" applyNumberFormat="1" applyFont="1" applyFill="1" applyBorder="1" applyAlignment="1">
      <alignment horizontal="center"/>
    </xf>
    <xf numFmtId="167" fontId="15" fillId="5" borderId="0" xfId="0" applyNumberFormat="1" applyFont="1" applyFill="1" applyBorder="1" applyAlignment="1">
      <alignment horizontal="center"/>
    </xf>
    <xf numFmtId="0" fontId="16" fillId="0" borderId="0" xfId="0" applyFont="1" applyBorder="1"/>
    <xf numFmtId="0" fontId="15" fillId="0" borderId="8" xfId="0" applyFont="1" applyBorder="1" applyAlignment="1">
      <alignment horizontal="center" vertical="center"/>
    </xf>
    <xf numFmtId="0" fontId="15" fillId="0" borderId="4" xfId="0" applyFont="1" applyBorder="1"/>
    <xf numFmtId="41" fontId="15" fillId="0" borderId="4" xfId="0" applyNumberFormat="1" applyFont="1" applyBorder="1" applyAlignment="1">
      <alignment horizontal="center"/>
    </xf>
    <xf numFmtId="1" fontId="15" fillId="0" borderId="4" xfId="0" applyNumberFormat="1" applyFont="1" applyBorder="1" applyAlignment="1">
      <alignment horizontal="center" vertical="center"/>
    </xf>
    <xf numFmtId="1" fontId="15" fillId="0" borderId="9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/>
    </xf>
    <xf numFmtId="43" fontId="15" fillId="0" borderId="0" xfId="0" applyNumberFormat="1" applyFont="1" applyBorder="1" applyAlignment="1">
      <alignment horizontal="center" vertical="center"/>
    </xf>
    <xf numFmtId="43" fontId="15" fillId="0" borderId="4" xfId="0" applyNumberFormat="1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/>
    <xf numFmtId="41" fontId="15" fillId="0" borderId="11" xfId="0" applyNumberFormat="1" applyFont="1" applyBorder="1" applyAlignment="1">
      <alignment horizontal="center"/>
    </xf>
    <xf numFmtId="0" fontId="15" fillId="0" borderId="0" xfId="0" applyNumberFormat="1" applyFont="1" applyFill="1" applyBorder="1" applyAlignment="1"/>
    <xf numFmtId="43" fontId="15" fillId="0" borderId="9" xfId="0" applyNumberFormat="1" applyFont="1" applyBorder="1" applyAlignment="1">
      <alignment horizontal="center" vertical="center"/>
    </xf>
    <xf numFmtId="0" fontId="9" fillId="6" borderId="0" xfId="0" applyNumberFormat="1" applyFont="1" applyFill="1" applyBorder="1" applyAlignment="1"/>
    <xf numFmtId="0" fontId="15" fillId="6" borderId="2" xfId="0" applyNumberFormat="1" applyFont="1" applyFill="1" applyBorder="1" applyAlignment="1"/>
    <xf numFmtId="0" fontId="9" fillId="6" borderId="2" xfId="0" applyNumberFormat="1" applyFont="1" applyFill="1" applyBorder="1" applyAlignment="1"/>
    <xf numFmtId="1" fontId="13" fillId="7" borderId="2" xfId="0" applyNumberFormat="1" applyFont="1" applyFill="1" applyBorder="1" applyAlignment="1">
      <alignment horizontal="right"/>
    </xf>
    <xf numFmtId="0" fontId="15" fillId="6" borderId="3" xfId="0" applyNumberFormat="1" applyFont="1" applyFill="1" applyBorder="1" applyAlignment="1"/>
    <xf numFmtId="0" fontId="9" fillId="6" borderId="3" xfId="0" applyNumberFormat="1" applyFont="1" applyFill="1" applyBorder="1" applyAlignment="1"/>
    <xf numFmtId="169" fontId="13" fillId="6" borderId="3" xfId="0" applyNumberFormat="1" applyFont="1" applyFill="1" applyBorder="1" applyAlignment="1"/>
    <xf numFmtId="0" fontId="12" fillId="6" borderId="0" xfId="0" applyFont="1" applyFill="1" applyBorder="1"/>
    <xf numFmtId="0" fontId="15" fillId="6" borderId="0" xfId="0" applyFont="1" applyFill="1" applyBorder="1"/>
    <xf numFmtId="49" fontId="15" fillId="0" borderId="0" xfId="0" applyNumberFormat="1" applyFont="1" applyFill="1" applyBorder="1"/>
    <xf numFmtId="0" fontId="17" fillId="0" borderId="0" xfId="0" applyFont="1" applyFill="1" applyBorder="1" applyAlignment="1"/>
    <xf numFmtId="0" fontId="15" fillId="0" borderId="0" xfId="0" applyFont="1" applyFill="1" applyBorder="1" applyAlignment="1"/>
    <xf numFmtId="0" fontId="10" fillId="0" borderId="0" xfId="0" applyFont="1" applyFill="1" applyBorder="1"/>
    <xf numFmtId="0" fontId="15" fillId="0" borderId="0" xfId="0" applyFont="1" applyFill="1" applyBorder="1"/>
    <xf numFmtId="0" fontId="15" fillId="0" borderId="0" xfId="0" applyFont="1" applyFill="1" applyBorder="1" applyAlignment="1">
      <alignment vertical="center"/>
    </xf>
    <xf numFmtId="49" fontId="9" fillId="0" borderId="0" xfId="0" applyNumberFormat="1" applyFont="1" applyFill="1" applyBorder="1"/>
    <xf numFmtId="0" fontId="9" fillId="0" borderId="0" xfId="0" applyFont="1" applyFill="1" applyBorder="1"/>
    <xf numFmtId="0" fontId="18" fillId="0" borderId="0" xfId="0" applyFont="1" applyFill="1" applyBorder="1"/>
    <xf numFmtId="0" fontId="18" fillId="0" borderId="0" xfId="0" applyFont="1"/>
    <xf numFmtId="0" fontId="1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2" xfId="0" applyFont="1" applyBorder="1"/>
    <xf numFmtId="165" fontId="13" fillId="4" borderId="2" xfId="0" applyNumberFormat="1" applyFont="1" applyFill="1" applyBorder="1"/>
    <xf numFmtId="43" fontId="13" fillId="4" borderId="3" xfId="0" applyNumberFormat="1" applyFont="1" applyFill="1" applyBorder="1"/>
    <xf numFmtId="0" fontId="15" fillId="0" borderId="6" xfId="0" applyNumberFormat="1" applyFont="1" applyBorder="1" applyAlignment="1">
      <alignment horizontal="left" vertical="top" wrapText="1"/>
    </xf>
    <xf numFmtId="0" fontId="15" fillId="0" borderId="4" xfId="0" applyNumberFormat="1" applyFont="1" applyBorder="1" applyAlignment="1">
      <alignment horizontal="left" vertical="top" wrapText="1"/>
    </xf>
    <xf numFmtId="0" fontId="15" fillId="0" borderId="11" xfId="0" applyNumberFormat="1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9" xfId="0" applyFont="1" applyBorder="1" applyAlignment="1">
      <alignment horizontal="left" vertical="top" wrapText="1"/>
    </xf>
    <xf numFmtId="0" fontId="15" fillId="0" borderId="21" xfId="0" applyFont="1" applyBorder="1" applyAlignment="1">
      <alignment horizontal="left" vertical="top" wrapText="1"/>
    </xf>
    <xf numFmtId="166" fontId="13" fillId="3" borderId="3" xfId="0" applyNumberFormat="1" applyFont="1" applyFill="1" applyBorder="1" applyAlignment="1">
      <alignment horizontal="center"/>
    </xf>
    <xf numFmtId="165" fontId="13" fillId="7" borderId="3" xfId="0" applyNumberFormat="1" applyFont="1" applyFill="1" applyBorder="1" applyAlignment="1">
      <alignment horizontal="right"/>
    </xf>
    <xf numFmtId="0" fontId="10" fillId="0" borderId="2" xfId="0" applyNumberFormat="1" applyFont="1" applyFill="1" applyBorder="1" applyAlignment="1"/>
    <xf numFmtId="0" fontId="10" fillId="0" borderId="2" xfId="0" applyNumberFormat="1" applyFont="1" applyFill="1" applyBorder="1" applyAlignment="1">
      <alignment horizontal="left"/>
    </xf>
    <xf numFmtId="43" fontId="13" fillId="7" borderId="3" xfId="0" applyNumberFormat="1" applyFont="1" applyFill="1" applyBorder="1" applyAlignment="1">
      <alignment horizontal="center"/>
    </xf>
    <xf numFmtId="0" fontId="9" fillId="0" borderId="0" xfId="0" applyFont="1" applyFill="1" applyBorder="1"/>
  </cellXfs>
  <cellStyles count="2">
    <cellStyle name="20% - Акцент1" xfId="1" builtinId="30"/>
    <cellStyle name="Обычный" xfId="0" builtinId="0"/>
  </cellStyles>
  <dxfs count="0"/>
  <tableStyles count="0" defaultTableStyle="TableStyleMedium2" defaultPivotStyle="PivotStyleMedium9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tabSelected="1" view="pageBreakPreview" zoomScale="60" zoomScaleNormal="70" workbookViewId="0">
      <selection activeCell="B119" sqref="B119:P119"/>
    </sheetView>
  </sheetViews>
  <sheetFormatPr defaultRowHeight="15" x14ac:dyDescent="0.25"/>
  <cols>
    <col min="1" max="1" width="11.85546875" style="36" customWidth="1"/>
    <col min="2" max="2" width="24.85546875" style="36" customWidth="1"/>
    <col min="3" max="3" width="28.85546875" style="36" customWidth="1"/>
    <col min="4" max="9" width="11.85546875" style="36" customWidth="1"/>
    <col min="10" max="16" width="19.140625" style="36" customWidth="1"/>
    <col min="17" max="16384" width="9.140625" style="36"/>
  </cols>
  <sheetData>
    <row r="1" spans="1:16" ht="20.25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88" t="s">
        <v>113</v>
      </c>
    </row>
    <row r="2" spans="1:16" ht="15.75" x14ac:dyDescent="0.25">
      <c r="A2" s="91" t="s">
        <v>0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</row>
    <row r="3" spans="1:16" x14ac:dyDescent="0.25">
      <c r="A3" s="90" t="s">
        <v>41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</row>
    <row r="4" spans="1:16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20.25" x14ac:dyDescent="0.3">
      <c r="A5" s="89" t="s">
        <v>45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18.75" x14ac:dyDescent="0.3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x14ac:dyDescent="0.25">
      <c r="A8" s="12" t="s">
        <v>1</v>
      </c>
      <c r="B8" s="94" t="s">
        <v>44</v>
      </c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1:16" ht="15.75" x14ac:dyDescent="0.25">
      <c r="A9" s="12" t="s">
        <v>11</v>
      </c>
      <c r="B9" s="94" t="s">
        <v>46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</row>
    <row r="10" spans="1:16" ht="15.75" x14ac:dyDescent="0.25">
      <c r="A10" s="12" t="s">
        <v>10</v>
      </c>
      <c r="B10" s="93" t="s">
        <v>47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</row>
    <row r="11" spans="1:16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18.75" x14ac:dyDescent="0.3">
      <c r="A12" s="92" t="s">
        <v>42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</row>
    <row r="13" spans="1:16" x14ac:dyDescent="0.25">
      <c r="A13" s="90" t="s">
        <v>2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</row>
    <row r="14" spans="1:16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5.75" x14ac:dyDescent="0.25">
      <c r="A15" s="11" t="s">
        <v>48</v>
      </c>
      <c r="B15" s="2"/>
      <c r="C15" s="2"/>
      <c r="D15" s="2"/>
      <c r="E15" s="2"/>
      <c r="F15" s="2"/>
      <c r="G15" s="2"/>
      <c r="H15" s="2"/>
      <c r="I15" s="2"/>
      <c r="J15" s="16"/>
      <c r="K15" s="16"/>
      <c r="L15" s="16"/>
      <c r="M15" s="16"/>
      <c r="N15" s="16"/>
      <c r="O15" s="16"/>
      <c r="P15" s="16"/>
    </row>
    <row r="16" spans="1:16" ht="15.75" thickBot="1" x14ac:dyDescent="0.3"/>
    <row r="17" spans="1:16" s="5" customFormat="1" ht="42.75" customHeight="1" thickBot="1" x14ac:dyDescent="0.3">
      <c r="A17" s="17" t="s">
        <v>3</v>
      </c>
      <c r="B17" s="18" t="s">
        <v>13</v>
      </c>
      <c r="C17" s="19" t="s">
        <v>5</v>
      </c>
      <c r="D17" s="20">
        <v>42005</v>
      </c>
      <c r="E17" s="20">
        <v>42036</v>
      </c>
      <c r="F17" s="20">
        <v>42064</v>
      </c>
      <c r="G17" s="20">
        <v>42095</v>
      </c>
      <c r="H17" s="20">
        <v>42125</v>
      </c>
      <c r="I17" s="20">
        <v>42156</v>
      </c>
      <c r="J17" s="20">
        <v>42186</v>
      </c>
      <c r="K17" s="20">
        <v>42217</v>
      </c>
      <c r="L17" s="20">
        <v>42248</v>
      </c>
      <c r="M17" s="20">
        <v>42278</v>
      </c>
      <c r="N17" s="20">
        <v>42309</v>
      </c>
      <c r="O17" s="20">
        <v>42339</v>
      </c>
      <c r="P17" s="21" t="s">
        <v>4</v>
      </c>
    </row>
    <row r="18" spans="1:16" s="5" customFormat="1" ht="15.75" thickBot="1" x14ac:dyDescent="0.3">
      <c r="A18" s="13">
        <v>1</v>
      </c>
      <c r="B18" s="14">
        <v>2</v>
      </c>
      <c r="C18" s="14">
        <v>3</v>
      </c>
      <c r="D18" s="35">
        <v>4</v>
      </c>
      <c r="E18" s="35">
        <v>5</v>
      </c>
      <c r="F18" s="35">
        <v>6</v>
      </c>
      <c r="G18" s="35">
        <v>7</v>
      </c>
      <c r="H18" s="35">
        <v>8</v>
      </c>
      <c r="I18" s="35">
        <v>9</v>
      </c>
      <c r="J18" s="14">
        <v>10</v>
      </c>
      <c r="K18" s="14">
        <v>11</v>
      </c>
      <c r="L18" s="14">
        <v>12</v>
      </c>
      <c r="M18" s="14">
        <v>13</v>
      </c>
      <c r="N18" s="14">
        <v>14</v>
      </c>
      <c r="O18" s="14">
        <v>15</v>
      </c>
      <c r="P18" s="15">
        <v>16</v>
      </c>
    </row>
    <row r="19" spans="1:16" s="2" customFormat="1" ht="15.75" customHeight="1" x14ac:dyDescent="0.25">
      <c r="A19" s="37">
        <v>1</v>
      </c>
      <c r="B19" s="97" t="s">
        <v>42</v>
      </c>
      <c r="C19" s="38" t="s">
        <v>7</v>
      </c>
      <c r="D19" s="39" t="s">
        <v>43</v>
      </c>
      <c r="E19" s="39" t="s">
        <v>43</v>
      </c>
      <c r="F19" s="39" t="s">
        <v>43</v>
      </c>
      <c r="G19" s="39" t="s">
        <v>43</v>
      </c>
      <c r="H19" s="39" t="s">
        <v>43</v>
      </c>
      <c r="I19" s="39" t="s">
        <v>43</v>
      </c>
      <c r="J19" s="40" t="s">
        <v>43</v>
      </c>
      <c r="K19" s="40">
        <v>7</v>
      </c>
      <c r="L19" s="40">
        <v>6</v>
      </c>
      <c r="M19" s="40">
        <v>7</v>
      </c>
      <c r="N19" s="40">
        <v>6</v>
      </c>
      <c r="O19" s="40">
        <v>7</v>
      </c>
      <c r="P19" s="41">
        <f>SUM(D19:O19)</f>
        <v>33</v>
      </c>
    </row>
    <row r="20" spans="1:16" s="2" customFormat="1" ht="15.75" x14ac:dyDescent="0.25">
      <c r="A20" s="42">
        <v>2</v>
      </c>
      <c r="B20" s="98"/>
      <c r="C20" s="43" t="s">
        <v>6</v>
      </c>
      <c r="D20" s="39" t="s">
        <v>43</v>
      </c>
      <c r="E20" s="39" t="s">
        <v>43</v>
      </c>
      <c r="F20" s="39" t="s">
        <v>43</v>
      </c>
      <c r="G20" s="39" t="s">
        <v>43</v>
      </c>
      <c r="H20" s="39" t="s">
        <v>43</v>
      </c>
      <c r="I20" s="39" t="s">
        <v>43</v>
      </c>
      <c r="J20" s="44" t="s">
        <v>43</v>
      </c>
      <c r="K20" s="44">
        <f t="shared" ref="K20:O20" si="0">K19*$O$26</f>
        <v>2415</v>
      </c>
      <c r="L20" s="44">
        <f t="shared" si="0"/>
        <v>2070</v>
      </c>
      <c r="M20" s="44">
        <f t="shared" si="0"/>
        <v>2415</v>
      </c>
      <c r="N20" s="44">
        <f t="shared" si="0"/>
        <v>2070</v>
      </c>
      <c r="O20" s="44">
        <f t="shared" si="0"/>
        <v>2415</v>
      </c>
      <c r="P20" s="45">
        <f>P19*$O$26</f>
        <v>11385</v>
      </c>
    </row>
    <row r="21" spans="1:16" s="2" customFormat="1" ht="15.75" x14ac:dyDescent="0.25">
      <c r="A21" s="46">
        <v>3</v>
      </c>
      <c r="B21" s="98"/>
      <c r="C21" s="43" t="s">
        <v>8</v>
      </c>
      <c r="D21" s="39" t="s">
        <v>43</v>
      </c>
      <c r="E21" s="39" t="s">
        <v>43</v>
      </c>
      <c r="F21" s="39" t="s">
        <v>43</v>
      </c>
      <c r="G21" s="39" t="s">
        <v>43</v>
      </c>
      <c r="H21" s="39" t="s">
        <v>43</v>
      </c>
      <c r="I21" s="39" t="s">
        <v>43</v>
      </c>
      <c r="J21" s="44" t="s">
        <v>43</v>
      </c>
      <c r="K21" s="44">
        <f t="shared" ref="K21:O21" si="1">K20*$O$28</f>
        <v>0</v>
      </c>
      <c r="L21" s="44">
        <f t="shared" si="1"/>
        <v>0</v>
      </c>
      <c r="M21" s="44">
        <f t="shared" si="1"/>
        <v>0</v>
      </c>
      <c r="N21" s="44">
        <f t="shared" si="1"/>
        <v>0</v>
      </c>
      <c r="O21" s="44">
        <f t="shared" si="1"/>
        <v>0</v>
      </c>
      <c r="P21" s="45">
        <f>P20*$O$28</f>
        <v>0</v>
      </c>
    </row>
    <row r="22" spans="1:16" s="2" customFormat="1" ht="16.5" thickBot="1" x14ac:dyDescent="0.3">
      <c r="A22" s="47">
        <v>4</v>
      </c>
      <c r="B22" s="99"/>
      <c r="C22" s="48" t="s">
        <v>9</v>
      </c>
      <c r="D22" s="49" t="s">
        <v>43</v>
      </c>
      <c r="E22" s="49" t="s">
        <v>43</v>
      </c>
      <c r="F22" s="49" t="s">
        <v>43</v>
      </c>
      <c r="G22" s="49" t="s">
        <v>43</v>
      </c>
      <c r="H22" s="49" t="s">
        <v>43</v>
      </c>
      <c r="I22" s="49" t="s">
        <v>43</v>
      </c>
      <c r="J22" s="50" t="s">
        <v>43</v>
      </c>
      <c r="K22" s="50">
        <v>4.2</v>
      </c>
      <c r="L22" s="50">
        <v>3.8</v>
      </c>
      <c r="M22" s="50">
        <v>4.2</v>
      </c>
      <c r="N22" s="50">
        <v>3.8</v>
      </c>
      <c r="O22" s="50">
        <v>4.2</v>
      </c>
      <c r="P22" s="51">
        <v>3.4</v>
      </c>
    </row>
    <row r="23" spans="1:16" ht="15.75" x14ac:dyDescent="0.25">
      <c r="A23" s="52"/>
      <c r="B23" s="52"/>
      <c r="C23" s="53"/>
      <c r="D23" s="54"/>
      <c r="E23" s="54"/>
      <c r="F23" s="54"/>
      <c r="G23" s="54"/>
      <c r="H23" s="54"/>
      <c r="I23" s="54"/>
      <c r="J23" s="55"/>
      <c r="K23" s="55"/>
      <c r="L23" s="55"/>
      <c r="M23" s="55"/>
      <c r="N23" s="55"/>
      <c r="O23" s="55"/>
      <c r="P23" s="55"/>
    </row>
    <row r="24" spans="1:16" ht="15.75" x14ac:dyDescent="0.25">
      <c r="A24" s="52"/>
      <c r="B24" s="52"/>
      <c r="C24" s="53"/>
      <c r="D24" s="54"/>
      <c r="E24" s="54"/>
      <c r="F24" s="54"/>
      <c r="G24" s="54"/>
      <c r="H24" s="54"/>
      <c r="I24" s="54"/>
      <c r="J24" s="55"/>
      <c r="K24" s="55"/>
      <c r="L24" s="55"/>
      <c r="M24" s="55"/>
      <c r="N24" s="55"/>
      <c r="O24" s="55"/>
      <c r="P24" s="55"/>
    </row>
    <row r="25" spans="1:16" ht="18.75" x14ac:dyDescent="0.3">
      <c r="A25" s="6"/>
      <c r="B25" s="6"/>
      <c r="C25" s="7" t="s">
        <v>98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95">
        <f>P19</f>
        <v>33</v>
      </c>
      <c r="P25" s="95"/>
    </row>
    <row r="26" spans="1:16" ht="18.75" x14ac:dyDescent="0.3">
      <c r="A26" s="6"/>
      <c r="B26" s="6"/>
      <c r="C26" s="7" t="s">
        <v>34</v>
      </c>
      <c r="D26" s="8"/>
      <c r="E26" s="8"/>
      <c r="F26" s="8" t="s">
        <v>35</v>
      </c>
      <c r="G26" s="8"/>
      <c r="H26" s="8"/>
      <c r="I26" s="8"/>
      <c r="J26" s="8"/>
      <c r="K26" s="8"/>
      <c r="L26" s="8"/>
      <c r="M26" s="8"/>
      <c r="N26" s="8"/>
      <c r="O26" s="95">
        <v>345</v>
      </c>
      <c r="P26" s="95"/>
    </row>
    <row r="27" spans="1:16" ht="18.75" x14ac:dyDescent="0.3">
      <c r="A27" s="6"/>
      <c r="B27" s="6"/>
      <c r="C27" s="9" t="s">
        <v>99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96">
        <f>P20</f>
        <v>11385</v>
      </c>
      <c r="P27" s="96"/>
    </row>
    <row r="28" spans="1:16" ht="18.75" x14ac:dyDescent="0.3">
      <c r="A28" s="6"/>
      <c r="B28" s="6"/>
      <c r="C28" s="9" t="s">
        <v>100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96"/>
      <c r="P28" s="96"/>
    </row>
    <row r="29" spans="1:16" ht="18.75" x14ac:dyDescent="0.3">
      <c r="A29" s="6"/>
      <c r="B29" s="6"/>
      <c r="C29" s="9" t="s">
        <v>101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96">
        <f>O28*O27</f>
        <v>0</v>
      </c>
      <c r="P29" s="96"/>
    </row>
    <row r="30" spans="1:16" ht="18.75" x14ac:dyDescent="0.3">
      <c r="A30" s="6"/>
      <c r="B30" s="6"/>
      <c r="C30" s="9" t="s">
        <v>40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96">
        <f>O31-O29</f>
        <v>0</v>
      </c>
      <c r="P30" s="96"/>
    </row>
    <row r="31" spans="1:16" ht="18.75" x14ac:dyDescent="0.3">
      <c r="A31" s="6"/>
      <c r="B31" s="6"/>
      <c r="C31" s="9" t="s">
        <v>102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96">
        <f>O29*1.18</f>
        <v>0</v>
      </c>
      <c r="P31" s="96"/>
    </row>
    <row r="32" spans="1:16" ht="18.75" x14ac:dyDescent="0.3">
      <c r="A32" s="6"/>
      <c r="B32" s="6"/>
      <c r="C32" s="9" t="s">
        <v>39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3">
        <f>O28*0.7*22</f>
        <v>0</v>
      </c>
      <c r="P32" s="103"/>
    </row>
    <row r="34" spans="1:17" ht="15.75" x14ac:dyDescent="0.25">
      <c r="A34" s="12" t="s">
        <v>1</v>
      </c>
      <c r="B34" s="94" t="s">
        <v>55</v>
      </c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</row>
    <row r="35" spans="1:17" ht="15.75" x14ac:dyDescent="0.25">
      <c r="A35" s="12" t="s">
        <v>11</v>
      </c>
      <c r="B35" s="94" t="s">
        <v>49</v>
      </c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</row>
    <row r="36" spans="1:17" ht="15.75" x14ac:dyDescent="0.25">
      <c r="A36" s="12" t="s">
        <v>10</v>
      </c>
      <c r="B36" s="93" t="s">
        <v>50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</row>
    <row r="37" spans="1:17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7" ht="18.75" x14ac:dyDescent="0.3">
      <c r="A38" s="92" t="s">
        <v>42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</row>
    <row r="39" spans="1:17" x14ac:dyDescent="0.25">
      <c r="A39" s="90" t="s">
        <v>2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</row>
    <row r="40" spans="1:17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7" ht="16.5" thickBot="1" x14ac:dyDescent="0.3">
      <c r="A41" s="11" t="s">
        <v>51</v>
      </c>
      <c r="B41" s="2"/>
      <c r="C41" s="2"/>
      <c r="D41" s="2"/>
      <c r="E41" s="2"/>
      <c r="F41" s="2"/>
      <c r="G41" s="2"/>
      <c r="H41" s="2"/>
      <c r="I41" s="2"/>
      <c r="J41" s="16"/>
      <c r="K41" s="16"/>
      <c r="L41" s="16"/>
      <c r="M41" s="16"/>
      <c r="N41" s="16"/>
      <c r="O41" s="16"/>
      <c r="P41" s="16"/>
    </row>
    <row r="42" spans="1:17" ht="30.75" thickBot="1" x14ac:dyDescent="0.3">
      <c r="A42" s="17" t="s">
        <v>3</v>
      </c>
      <c r="B42" s="18" t="s">
        <v>13</v>
      </c>
      <c r="C42" s="19" t="s">
        <v>5</v>
      </c>
      <c r="D42" s="20">
        <v>42005</v>
      </c>
      <c r="E42" s="20">
        <v>42036</v>
      </c>
      <c r="F42" s="20">
        <v>42064</v>
      </c>
      <c r="G42" s="20">
        <v>42095</v>
      </c>
      <c r="H42" s="20">
        <v>42125</v>
      </c>
      <c r="I42" s="20">
        <v>42156</v>
      </c>
      <c r="J42" s="20">
        <v>42186</v>
      </c>
      <c r="K42" s="20">
        <v>42217</v>
      </c>
      <c r="L42" s="20">
        <v>42248</v>
      </c>
      <c r="M42" s="20">
        <v>42278</v>
      </c>
      <c r="N42" s="20">
        <v>42309</v>
      </c>
      <c r="O42" s="20">
        <v>42339</v>
      </c>
      <c r="P42" s="21" t="s">
        <v>4</v>
      </c>
    </row>
    <row r="43" spans="1:17" ht="15.75" thickBot="1" x14ac:dyDescent="0.3">
      <c r="A43" s="13">
        <v>1</v>
      </c>
      <c r="B43" s="14">
        <v>2</v>
      </c>
      <c r="C43" s="14">
        <v>3</v>
      </c>
      <c r="D43" s="14">
        <v>4</v>
      </c>
      <c r="E43" s="14">
        <v>5</v>
      </c>
      <c r="F43" s="14">
        <v>6</v>
      </c>
      <c r="G43" s="14">
        <v>7</v>
      </c>
      <c r="H43" s="14">
        <v>8</v>
      </c>
      <c r="I43" s="14">
        <v>9</v>
      </c>
      <c r="J43" s="14">
        <v>10</v>
      </c>
      <c r="K43" s="14">
        <v>11</v>
      </c>
      <c r="L43" s="14">
        <v>12</v>
      </c>
      <c r="M43" s="14">
        <v>13</v>
      </c>
      <c r="N43" s="14">
        <v>14</v>
      </c>
      <c r="O43" s="14">
        <v>15</v>
      </c>
      <c r="P43" s="15">
        <v>16</v>
      </c>
      <c r="Q43" s="56"/>
    </row>
    <row r="44" spans="1:17" ht="15.75" customHeight="1" x14ac:dyDescent="0.25">
      <c r="A44" s="57">
        <v>1</v>
      </c>
      <c r="B44" s="100" t="s">
        <v>42</v>
      </c>
      <c r="C44" s="58" t="s">
        <v>7</v>
      </c>
      <c r="D44" s="59" t="s">
        <v>43</v>
      </c>
      <c r="E44" s="59" t="s">
        <v>43</v>
      </c>
      <c r="F44" s="59" t="s">
        <v>43</v>
      </c>
      <c r="G44" s="59" t="s">
        <v>43</v>
      </c>
      <c r="H44" s="59" t="s">
        <v>43</v>
      </c>
      <c r="I44" s="59" t="s">
        <v>43</v>
      </c>
      <c r="J44" s="60"/>
      <c r="K44" s="60">
        <v>1</v>
      </c>
      <c r="L44" s="60">
        <v>2</v>
      </c>
      <c r="M44" s="60">
        <v>1</v>
      </c>
      <c r="N44" s="60">
        <v>2</v>
      </c>
      <c r="O44" s="60">
        <v>2</v>
      </c>
      <c r="P44" s="61">
        <f>SUM(K44:O44)</f>
        <v>8</v>
      </c>
      <c r="Q44" s="56"/>
    </row>
    <row r="45" spans="1:17" ht="15.75" x14ac:dyDescent="0.25">
      <c r="A45" s="62">
        <v>2</v>
      </c>
      <c r="B45" s="101"/>
      <c r="C45" s="58" t="s">
        <v>6</v>
      </c>
      <c r="D45" s="59" t="s">
        <v>43</v>
      </c>
      <c r="E45" s="59" t="s">
        <v>43</v>
      </c>
      <c r="F45" s="59" t="s">
        <v>43</v>
      </c>
      <c r="G45" s="59" t="s">
        <v>43</v>
      </c>
      <c r="H45" s="59" t="s">
        <v>43</v>
      </c>
      <c r="I45" s="59" t="s">
        <v>43</v>
      </c>
      <c r="J45" s="44"/>
      <c r="K45" s="44">
        <f>K44*O50</f>
        <v>345</v>
      </c>
      <c r="L45" s="44">
        <f>L44*O50</f>
        <v>690</v>
      </c>
      <c r="M45" s="44">
        <f>M44*O50</f>
        <v>345</v>
      </c>
      <c r="N45" s="44">
        <f>N44*O50</f>
        <v>690</v>
      </c>
      <c r="O45" s="44">
        <f>O44*O50</f>
        <v>690</v>
      </c>
      <c r="P45" s="45">
        <f>P44*O50</f>
        <v>2760</v>
      </c>
      <c r="Q45" s="63"/>
    </row>
    <row r="46" spans="1:17" ht="15.75" x14ac:dyDescent="0.25">
      <c r="A46" s="62">
        <v>3</v>
      </c>
      <c r="B46" s="101"/>
      <c r="C46" s="58" t="s">
        <v>8</v>
      </c>
      <c r="D46" s="64" t="s">
        <v>43</v>
      </c>
      <c r="E46" s="64" t="s">
        <v>43</v>
      </c>
      <c r="F46" s="64" t="s">
        <v>43</v>
      </c>
      <c r="G46" s="64" t="s">
        <v>43</v>
      </c>
      <c r="H46" s="64" t="s">
        <v>43</v>
      </c>
      <c r="I46" s="64" t="s">
        <v>43</v>
      </c>
      <c r="J46" s="44"/>
      <c r="K46" s="44">
        <f>K45*O52</f>
        <v>0</v>
      </c>
      <c r="L46" s="44">
        <f>L45*O52</f>
        <v>0</v>
      </c>
      <c r="M46" s="44">
        <f>M45*O52</f>
        <v>0</v>
      </c>
      <c r="N46" s="44">
        <f>N45*O52</f>
        <v>0</v>
      </c>
      <c r="O46" s="44">
        <f>O45*O52</f>
        <v>0</v>
      </c>
      <c r="P46" s="45">
        <f>SUM(D46:O46)</f>
        <v>0</v>
      </c>
      <c r="Q46" s="56"/>
    </row>
    <row r="47" spans="1:17" ht="16.5" thickBot="1" x14ac:dyDescent="0.3">
      <c r="A47" s="65">
        <v>4</v>
      </c>
      <c r="B47" s="102"/>
      <c r="C47" s="66" t="s">
        <v>9</v>
      </c>
      <c r="D47" s="67" t="s">
        <v>43</v>
      </c>
      <c r="E47" s="67" t="s">
        <v>43</v>
      </c>
      <c r="F47" s="67" t="s">
        <v>43</v>
      </c>
      <c r="G47" s="67" t="s">
        <v>43</v>
      </c>
      <c r="H47" s="67" t="s">
        <v>43</v>
      </c>
      <c r="I47" s="67" t="s">
        <v>43</v>
      </c>
      <c r="J47" s="50"/>
      <c r="K47" s="50">
        <v>0.6</v>
      </c>
      <c r="L47" s="50">
        <v>1.3</v>
      </c>
      <c r="M47" s="50">
        <v>0.6</v>
      </c>
      <c r="N47" s="50">
        <v>1.3</v>
      </c>
      <c r="O47" s="50">
        <v>1.2</v>
      </c>
      <c r="P47" s="51">
        <v>0.8</v>
      </c>
      <c r="Q47" s="56"/>
    </row>
    <row r="49" spans="1:16" ht="18.75" x14ac:dyDescent="0.3">
      <c r="A49" s="6"/>
      <c r="B49" s="6"/>
      <c r="C49" s="7" t="s">
        <v>103</v>
      </c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95">
        <f>P44</f>
        <v>8</v>
      </c>
      <c r="P49" s="95"/>
    </row>
    <row r="50" spans="1:16" ht="18.75" x14ac:dyDescent="0.3">
      <c r="A50" s="6"/>
      <c r="B50" s="6"/>
      <c r="C50" s="7" t="s">
        <v>34</v>
      </c>
      <c r="D50" s="8"/>
      <c r="E50" s="8"/>
      <c r="F50" s="8" t="s">
        <v>35</v>
      </c>
      <c r="G50" s="8"/>
      <c r="H50" s="8"/>
      <c r="I50" s="8"/>
      <c r="J50" s="8"/>
      <c r="K50" s="8"/>
      <c r="L50" s="8"/>
      <c r="M50" s="8"/>
      <c r="N50" s="8"/>
      <c r="O50" s="95">
        <v>345</v>
      </c>
      <c r="P50" s="95"/>
    </row>
    <row r="51" spans="1:16" ht="18.75" x14ac:dyDescent="0.3">
      <c r="A51" s="6"/>
      <c r="B51" s="6"/>
      <c r="C51" s="9" t="s">
        <v>63</v>
      </c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96">
        <f>P45</f>
        <v>2760</v>
      </c>
      <c r="P51" s="96"/>
    </row>
    <row r="52" spans="1:16" ht="18.75" x14ac:dyDescent="0.3">
      <c r="A52" s="6"/>
      <c r="B52" s="6"/>
      <c r="C52" s="9" t="s">
        <v>104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96"/>
      <c r="P52" s="96"/>
    </row>
    <row r="53" spans="1:16" ht="18.75" x14ac:dyDescent="0.3">
      <c r="A53" s="6"/>
      <c r="B53" s="6"/>
      <c r="C53" s="9" t="s">
        <v>105</v>
      </c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96">
        <f>O52*O51</f>
        <v>0</v>
      </c>
      <c r="P53" s="96"/>
    </row>
    <row r="54" spans="1:16" ht="18.75" x14ac:dyDescent="0.3">
      <c r="A54" s="6"/>
      <c r="B54" s="6"/>
      <c r="C54" s="9" t="s">
        <v>40</v>
      </c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96">
        <f>O55-O53</f>
        <v>0</v>
      </c>
      <c r="P54" s="96"/>
    </row>
    <row r="55" spans="1:16" ht="18.75" x14ac:dyDescent="0.3">
      <c r="A55" s="6"/>
      <c r="B55" s="6"/>
      <c r="C55" s="9" t="s">
        <v>106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96">
        <f>O53*1.18</f>
        <v>0</v>
      </c>
      <c r="P55" s="96"/>
    </row>
    <row r="56" spans="1:16" ht="18.75" x14ac:dyDescent="0.3">
      <c r="A56" s="6"/>
      <c r="B56" s="6"/>
      <c r="C56" s="9" t="s">
        <v>107</v>
      </c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3">
        <f>O52*0.7*22</f>
        <v>0</v>
      </c>
      <c r="P56" s="103"/>
    </row>
    <row r="58" spans="1:16" ht="15.75" x14ac:dyDescent="0.25">
      <c r="A58" s="68" t="s">
        <v>1</v>
      </c>
      <c r="B58" s="105" t="s">
        <v>52</v>
      </c>
      <c r="C58" s="105"/>
      <c r="D58" s="105"/>
      <c r="E58" s="105"/>
      <c r="F58" s="105"/>
      <c r="G58" s="105"/>
      <c r="H58" s="105"/>
      <c r="I58" s="105"/>
      <c r="J58" s="105"/>
      <c r="K58" s="105"/>
      <c r="L58" s="105"/>
      <c r="M58" s="105"/>
      <c r="N58" s="105"/>
      <c r="O58" s="105"/>
      <c r="P58" s="105"/>
    </row>
    <row r="59" spans="1:16" ht="15.75" x14ac:dyDescent="0.25">
      <c r="A59" s="68" t="s">
        <v>11</v>
      </c>
      <c r="B59" s="105" t="s">
        <v>53</v>
      </c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</row>
    <row r="60" spans="1:16" ht="15.75" x14ac:dyDescent="0.25">
      <c r="A60" s="68" t="s">
        <v>10</v>
      </c>
      <c r="B60" s="106" t="s">
        <v>54</v>
      </c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</row>
    <row r="61" spans="1:16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ht="18.75" x14ac:dyDescent="0.3">
      <c r="A62" s="92" t="s">
        <v>42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</row>
    <row r="63" spans="1:16" x14ac:dyDescent="0.25">
      <c r="A63" s="90" t="s">
        <v>2</v>
      </c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</row>
    <row r="64" spans="1:16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ht="16.5" thickBot="1" x14ac:dyDescent="0.3">
      <c r="A65" s="11" t="s">
        <v>108</v>
      </c>
      <c r="B65" s="2"/>
      <c r="C65" s="2"/>
      <c r="D65" s="2"/>
      <c r="E65" s="2"/>
      <c r="F65" s="2"/>
      <c r="G65" s="2"/>
      <c r="H65" s="2"/>
      <c r="I65" s="2"/>
      <c r="J65" s="16"/>
      <c r="K65" s="16"/>
      <c r="L65" s="16"/>
      <c r="M65" s="16"/>
      <c r="N65" s="16"/>
      <c r="O65" s="16"/>
      <c r="P65" s="16"/>
    </row>
    <row r="66" spans="1:16" ht="30.75" thickBot="1" x14ac:dyDescent="0.3">
      <c r="A66" s="17" t="s">
        <v>3</v>
      </c>
      <c r="B66" s="18" t="s">
        <v>13</v>
      </c>
      <c r="C66" s="19" t="s">
        <v>5</v>
      </c>
      <c r="D66" s="20">
        <v>42005</v>
      </c>
      <c r="E66" s="20">
        <v>42036</v>
      </c>
      <c r="F66" s="20">
        <v>42064</v>
      </c>
      <c r="G66" s="20">
        <v>42095</v>
      </c>
      <c r="H66" s="20">
        <v>42125</v>
      </c>
      <c r="I66" s="20">
        <v>42156</v>
      </c>
      <c r="J66" s="20">
        <v>42186</v>
      </c>
      <c r="K66" s="20">
        <v>42217</v>
      </c>
      <c r="L66" s="20">
        <v>42248</v>
      </c>
      <c r="M66" s="20">
        <v>42278</v>
      </c>
      <c r="N66" s="20">
        <v>42309</v>
      </c>
      <c r="O66" s="20">
        <v>42339</v>
      </c>
      <c r="P66" s="21" t="s">
        <v>4</v>
      </c>
    </row>
    <row r="67" spans="1:16" ht="15.75" thickBot="1" x14ac:dyDescent="0.3">
      <c r="A67" s="13">
        <v>1</v>
      </c>
      <c r="B67" s="14">
        <v>2</v>
      </c>
      <c r="C67" s="14">
        <v>3</v>
      </c>
      <c r="D67" s="14">
        <v>4</v>
      </c>
      <c r="E67" s="14">
        <v>5</v>
      </c>
      <c r="F67" s="14">
        <v>6</v>
      </c>
      <c r="G67" s="14">
        <v>7</v>
      </c>
      <c r="H67" s="14">
        <v>8</v>
      </c>
      <c r="I67" s="14">
        <v>9</v>
      </c>
      <c r="J67" s="14">
        <v>10</v>
      </c>
      <c r="K67" s="14">
        <v>11</v>
      </c>
      <c r="L67" s="14">
        <v>12</v>
      </c>
      <c r="M67" s="14">
        <v>13</v>
      </c>
      <c r="N67" s="14">
        <v>14</v>
      </c>
      <c r="O67" s="14">
        <v>15</v>
      </c>
      <c r="P67" s="15">
        <v>16</v>
      </c>
    </row>
    <row r="68" spans="1:16" ht="15.75" customHeight="1" x14ac:dyDescent="0.25">
      <c r="A68" s="57">
        <v>1</v>
      </c>
      <c r="B68" s="100" t="s">
        <v>42</v>
      </c>
      <c r="C68" s="58" t="s">
        <v>7</v>
      </c>
      <c r="D68" s="59" t="s">
        <v>43</v>
      </c>
      <c r="E68" s="59" t="s">
        <v>43</v>
      </c>
      <c r="F68" s="59" t="s">
        <v>43</v>
      </c>
      <c r="G68" s="59" t="s">
        <v>43</v>
      </c>
      <c r="H68" s="59" t="s">
        <v>43</v>
      </c>
      <c r="I68" s="59" t="s">
        <v>43</v>
      </c>
      <c r="J68" s="22"/>
      <c r="K68" s="22">
        <v>16</v>
      </c>
      <c r="L68" s="22">
        <v>16</v>
      </c>
      <c r="M68" s="22">
        <v>16</v>
      </c>
      <c r="N68" s="22">
        <v>15</v>
      </c>
      <c r="O68" s="22">
        <v>16</v>
      </c>
      <c r="P68" s="61">
        <f>SUM(J68:O68)</f>
        <v>79</v>
      </c>
    </row>
    <row r="69" spans="1:16" ht="15.75" x14ac:dyDescent="0.25">
      <c r="A69" s="62">
        <v>2</v>
      </c>
      <c r="B69" s="101"/>
      <c r="C69" s="58" t="s">
        <v>6</v>
      </c>
      <c r="D69" s="59" t="s">
        <v>43</v>
      </c>
      <c r="E69" s="59" t="s">
        <v>43</v>
      </c>
      <c r="F69" s="59" t="s">
        <v>43</v>
      </c>
      <c r="G69" s="59" t="s">
        <v>43</v>
      </c>
      <c r="H69" s="59" t="s">
        <v>43</v>
      </c>
      <c r="I69" s="59" t="s">
        <v>43</v>
      </c>
      <c r="J69" s="23"/>
      <c r="K69" s="23">
        <f>K68*O74</f>
        <v>1184</v>
      </c>
      <c r="L69" s="23">
        <f>L68*O74</f>
        <v>1184</v>
      </c>
      <c r="M69" s="23">
        <f>M68*O74</f>
        <v>1184</v>
      </c>
      <c r="N69" s="23">
        <f>N68*O74</f>
        <v>1110</v>
      </c>
      <c r="O69" s="23">
        <f>O68*O74</f>
        <v>1184</v>
      </c>
      <c r="P69" s="69">
        <f>SUM(J69:O69)</f>
        <v>5846</v>
      </c>
    </row>
    <row r="70" spans="1:16" ht="15.75" x14ac:dyDescent="0.25">
      <c r="A70" s="62">
        <v>3</v>
      </c>
      <c r="B70" s="101"/>
      <c r="C70" s="58" t="s">
        <v>8</v>
      </c>
      <c r="D70" s="59" t="s">
        <v>43</v>
      </c>
      <c r="E70" s="59" t="s">
        <v>43</v>
      </c>
      <c r="F70" s="59" t="s">
        <v>43</v>
      </c>
      <c r="G70" s="59" t="s">
        <v>43</v>
      </c>
      <c r="H70" s="59" t="s">
        <v>43</v>
      </c>
      <c r="I70" s="59" t="s">
        <v>43</v>
      </c>
      <c r="J70" s="24"/>
      <c r="K70" s="24">
        <f>K69*O76</f>
        <v>0</v>
      </c>
      <c r="L70" s="24">
        <f>L69*O76</f>
        <v>0</v>
      </c>
      <c r="M70" s="24">
        <f>M69*O76</f>
        <v>0</v>
      </c>
      <c r="N70" s="24">
        <f>N69*O76</f>
        <v>0</v>
      </c>
      <c r="O70" s="24">
        <f>O69*O76</f>
        <v>0</v>
      </c>
      <c r="P70" s="69">
        <f>SUM(D70:O70)</f>
        <v>0</v>
      </c>
    </row>
    <row r="71" spans="1:16" ht="16.5" thickBot="1" x14ac:dyDescent="0.3">
      <c r="A71" s="65">
        <v>4</v>
      </c>
      <c r="B71" s="102"/>
      <c r="C71" s="66" t="s">
        <v>9</v>
      </c>
      <c r="D71" s="59" t="s">
        <v>43</v>
      </c>
      <c r="E71" s="59" t="s">
        <v>43</v>
      </c>
      <c r="F71" s="59" t="s">
        <v>43</v>
      </c>
      <c r="G71" s="59" t="s">
        <v>43</v>
      </c>
      <c r="H71" s="59" t="s">
        <v>43</v>
      </c>
      <c r="I71" s="59" t="s">
        <v>43</v>
      </c>
      <c r="J71" s="25"/>
      <c r="K71" s="25">
        <v>2</v>
      </c>
      <c r="L71" s="25">
        <v>2.1</v>
      </c>
      <c r="M71" s="25">
        <v>2</v>
      </c>
      <c r="N71" s="25">
        <v>1.9</v>
      </c>
      <c r="O71" s="25">
        <v>2</v>
      </c>
      <c r="P71" s="25">
        <v>1.7</v>
      </c>
    </row>
    <row r="73" spans="1:16" ht="18.75" x14ac:dyDescent="0.3">
      <c r="A73" s="70"/>
      <c r="B73" s="70"/>
      <c r="C73" s="71" t="s">
        <v>56</v>
      </c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3"/>
      <c r="P73" s="73">
        <f>P68</f>
        <v>79</v>
      </c>
    </row>
    <row r="74" spans="1:16" ht="18.75" x14ac:dyDescent="0.3">
      <c r="A74" s="70"/>
      <c r="B74" s="70"/>
      <c r="C74" s="71" t="s">
        <v>34</v>
      </c>
      <c r="D74" s="72"/>
      <c r="E74" s="72"/>
      <c r="F74" s="72" t="s">
        <v>57</v>
      </c>
      <c r="G74" s="72"/>
      <c r="H74" s="72"/>
      <c r="I74" s="72"/>
      <c r="J74" s="72"/>
      <c r="K74" s="72"/>
      <c r="L74" s="72"/>
      <c r="M74" s="72"/>
      <c r="N74" s="72"/>
      <c r="O74" s="104">
        <v>74</v>
      </c>
      <c r="P74" s="104"/>
    </row>
    <row r="75" spans="1:16" ht="18.75" x14ac:dyDescent="0.3">
      <c r="A75" s="70"/>
      <c r="B75" s="70"/>
      <c r="C75" s="74" t="s">
        <v>58</v>
      </c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107">
        <f>P69</f>
        <v>5846</v>
      </c>
      <c r="P75" s="107"/>
    </row>
    <row r="76" spans="1:16" ht="18.75" x14ac:dyDescent="0.3">
      <c r="A76" s="70"/>
      <c r="B76" s="70"/>
      <c r="C76" s="74" t="s">
        <v>59</v>
      </c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107"/>
      <c r="P76" s="107"/>
    </row>
    <row r="77" spans="1:16" ht="18.75" x14ac:dyDescent="0.3">
      <c r="A77" s="70"/>
      <c r="B77" s="70"/>
      <c r="C77" s="74" t="s">
        <v>60</v>
      </c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107">
        <f>O75*O76</f>
        <v>0</v>
      </c>
      <c r="P77" s="107"/>
    </row>
    <row r="78" spans="1:16" ht="18.75" x14ac:dyDescent="0.3">
      <c r="A78" s="70"/>
      <c r="B78" s="70"/>
      <c r="C78" s="74" t="s">
        <v>40</v>
      </c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107">
        <f>O79-O77</f>
        <v>0</v>
      </c>
      <c r="P78" s="107"/>
    </row>
    <row r="79" spans="1:16" ht="18.75" x14ac:dyDescent="0.3">
      <c r="A79" s="70"/>
      <c r="B79" s="70"/>
      <c r="C79" s="74" t="s">
        <v>61</v>
      </c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107">
        <f>O77*1.18</f>
        <v>0</v>
      </c>
      <c r="P79" s="107"/>
    </row>
    <row r="80" spans="1:16" ht="18.75" x14ac:dyDescent="0.3">
      <c r="A80" s="70"/>
      <c r="B80" s="70"/>
      <c r="C80" s="74" t="s">
        <v>62</v>
      </c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6">
        <f>O76*0.7*22</f>
        <v>0</v>
      </c>
    </row>
    <row r="82" spans="1:16" ht="20.25" x14ac:dyDescent="0.3">
      <c r="A82" s="77" t="s">
        <v>12</v>
      </c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</row>
    <row r="83" spans="1:16" ht="15.75" x14ac:dyDescent="0.25">
      <c r="A83" s="79" t="s">
        <v>73</v>
      </c>
      <c r="B83" s="80" t="s">
        <v>110</v>
      </c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</row>
    <row r="84" spans="1:16" ht="15.75" x14ac:dyDescent="0.25">
      <c r="A84" s="79" t="s">
        <v>14</v>
      </c>
      <c r="B84" s="82" t="s">
        <v>109</v>
      </c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</row>
    <row r="85" spans="1:16" ht="15.75" x14ac:dyDescent="0.25">
      <c r="A85" s="79" t="s">
        <v>15</v>
      </c>
      <c r="B85" s="1" t="s">
        <v>17</v>
      </c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</row>
    <row r="86" spans="1:16" ht="15.75" x14ac:dyDescent="0.25">
      <c r="A86" s="26" t="s">
        <v>16</v>
      </c>
      <c r="B86" s="27" t="s">
        <v>32</v>
      </c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</row>
    <row r="87" spans="1:16" ht="15.75" x14ac:dyDescent="0.25">
      <c r="A87" s="28" t="s">
        <v>36</v>
      </c>
      <c r="B87" s="84" t="s">
        <v>18</v>
      </c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</row>
    <row r="88" spans="1:16" ht="15.75" x14ac:dyDescent="0.25">
      <c r="A88" s="28" t="s">
        <v>37</v>
      </c>
      <c r="B88" s="84" t="s">
        <v>19</v>
      </c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</row>
    <row r="89" spans="1:16" ht="15.75" x14ac:dyDescent="0.25">
      <c r="A89" s="28" t="s">
        <v>38</v>
      </c>
      <c r="B89" s="84" t="s">
        <v>20</v>
      </c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</row>
    <row r="90" spans="1:16" ht="15.75" x14ac:dyDescent="0.25">
      <c r="A90" s="28" t="s">
        <v>74</v>
      </c>
      <c r="B90" s="84" t="s">
        <v>21</v>
      </c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</row>
    <row r="91" spans="1:16" ht="15.75" x14ac:dyDescent="0.25">
      <c r="A91" s="28" t="s">
        <v>75</v>
      </c>
      <c r="B91" s="84" t="s">
        <v>22</v>
      </c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84"/>
      <c r="P91" s="84"/>
    </row>
    <row r="92" spans="1:16" ht="15.75" x14ac:dyDescent="0.25">
      <c r="A92" s="28" t="s">
        <v>76</v>
      </c>
      <c r="B92" s="84" t="s">
        <v>23</v>
      </c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</row>
    <row r="93" spans="1:16" ht="15.75" x14ac:dyDescent="0.25">
      <c r="A93" s="28" t="s">
        <v>77</v>
      </c>
      <c r="B93" s="84" t="s">
        <v>24</v>
      </c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</row>
    <row r="94" spans="1:16" ht="15.75" x14ac:dyDescent="0.25">
      <c r="A94" s="28" t="s">
        <v>78</v>
      </c>
      <c r="B94" s="84" t="s">
        <v>25</v>
      </c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</row>
    <row r="95" spans="1:16" ht="15.75" x14ac:dyDescent="0.25">
      <c r="A95" s="29" t="s">
        <v>79</v>
      </c>
      <c r="B95" s="84" t="s">
        <v>26</v>
      </c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</row>
    <row r="96" spans="1:16" ht="15.75" x14ac:dyDescent="0.25">
      <c r="A96" s="28" t="s">
        <v>80</v>
      </c>
      <c r="B96" s="84" t="s">
        <v>27</v>
      </c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84"/>
    </row>
    <row r="97" spans="1:16" ht="15.75" x14ac:dyDescent="0.25">
      <c r="A97" s="28" t="s">
        <v>81</v>
      </c>
      <c r="B97" s="84" t="s">
        <v>28</v>
      </c>
      <c r="C97" s="84"/>
      <c r="D97" s="84"/>
      <c r="E97" s="84"/>
      <c r="F97" s="84"/>
      <c r="G97" s="84"/>
      <c r="H97" s="84"/>
      <c r="I97" s="84"/>
      <c r="J97" s="84"/>
      <c r="K97" s="84"/>
      <c r="L97" s="84"/>
      <c r="M97" s="84"/>
      <c r="N97" s="84"/>
      <c r="O97" s="84"/>
      <c r="P97" s="84"/>
    </row>
    <row r="98" spans="1:16" ht="15.75" x14ac:dyDescent="0.25">
      <c r="A98" s="28" t="s">
        <v>82</v>
      </c>
      <c r="B98" s="84" t="s">
        <v>29</v>
      </c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</row>
    <row r="99" spans="1:16" ht="15.75" x14ac:dyDescent="0.25">
      <c r="A99" s="30" t="s">
        <v>64</v>
      </c>
      <c r="B99" s="27" t="s">
        <v>33</v>
      </c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</row>
    <row r="100" spans="1:16" ht="15.75" x14ac:dyDescent="0.25">
      <c r="A100" s="28" t="s">
        <v>83</v>
      </c>
      <c r="B100" s="31" t="s">
        <v>30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</row>
    <row r="101" spans="1:16" ht="15.75" x14ac:dyDescent="0.25">
      <c r="A101" s="28" t="s">
        <v>84</v>
      </c>
      <c r="B101" s="31" t="s">
        <v>115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</row>
    <row r="102" spans="1:16" ht="15.75" x14ac:dyDescent="0.25">
      <c r="A102" s="28" t="s">
        <v>85</v>
      </c>
      <c r="B102" s="31" t="s">
        <v>31</v>
      </c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</row>
    <row r="103" spans="1:16" ht="15.75" x14ac:dyDescent="0.25">
      <c r="A103" s="26" t="s">
        <v>65</v>
      </c>
      <c r="B103" s="27" t="s">
        <v>66</v>
      </c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</row>
    <row r="104" spans="1:16" ht="15.75" x14ac:dyDescent="0.25">
      <c r="A104" s="85" t="s">
        <v>83</v>
      </c>
      <c r="B104" s="84" t="s">
        <v>67</v>
      </c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</row>
    <row r="105" spans="1:16" ht="15.75" x14ac:dyDescent="0.25">
      <c r="A105" s="85" t="s">
        <v>84</v>
      </c>
      <c r="B105" s="84" t="s">
        <v>20</v>
      </c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  <c r="O105" s="84"/>
      <c r="P105" s="84"/>
    </row>
    <row r="106" spans="1:16" ht="15.75" x14ac:dyDescent="0.25">
      <c r="A106" s="85" t="s">
        <v>85</v>
      </c>
      <c r="B106" s="84" t="s">
        <v>68</v>
      </c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4"/>
      <c r="N106" s="84"/>
      <c r="O106" s="84"/>
      <c r="P106" s="84"/>
    </row>
    <row r="107" spans="1:16" ht="15.75" x14ac:dyDescent="0.25">
      <c r="A107" s="85" t="s">
        <v>86</v>
      </c>
      <c r="B107" s="84" t="s">
        <v>22</v>
      </c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/>
      <c r="P107" s="84"/>
    </row>
    <row r="108" spans="1:16" ht="15.75" x14ac:dyDescent="0.25">
      <c r="A108" s="85" t="s">
        <v>87</v>
      </c>
      <c r="B108" s="84" t="s">
        <v>23</v>
      </c>
      <c r="C108" s="84"/>
      <c r="D108" s="84"/>
      <c r="E108" s="84"/>
      <c r="F108" s="84"/>
      <c r="G108" s="84"/>
      <c r="H108" s="84"/>
      <c r="I108" s="84"/>
      <c r="J108" s="84"/>
      <c r="K108" s="84"/>
      <c r="L108" s="84"/>
      <c r="M108" s="84"/>
      <c r="N108" s="84"/>
      <c r="O108" s="84"/>
      <c r="P108" s="84"/>
    </row>
    <row r="109" spans="1:16" ht="15.75" x14ac:dyDescent="0.25">
      <c r="A109" s="85" t="s">
        <v>88</v>
      </c>
      <c r="B109" s="84" t="s">
        <v>69</v>
      </c>
      <c r="C109" s="84"/>
      <c r="D109" s="84"/>
      <c r="E109" s="84"/>
      <c r="F109" s="84"/>
      <c r="G109" s="84"/>
      <c r="H109" s="84"/>
      <c r="I109" s="84"/>
      <c r="J109" s="84"/>
      <c r="K109" s="84"/>
      <c r="L109" s="84"/>
      <c r="M109" s="84"/>
      <c r="N109" s="84"/>
      <c r="O109" s="84"/>
      <c r="P109" s="84"/>
    </row>
    <row r="110" spans="1:16" ht="15.75" x14ac:dyDescent="0.25">
      <c r="A110" s="85" t="s">
        <v>89</v>
      </c>
      <c r="B110" s="84" t="s">
        <v>25</v>
      </c>
      <c r="C110" s="84"/>
      <c r="D110" s="84"/>
      <c r="E110" s="84"/>
      <c r="F110" s="84"/>
      <c r="G110" s="84"/>
      <c r="H110" s="84"/>
      <c r="I110" s="84"/>
      <c r="J110" s="84"/>
      <c r="K110" s="84"/>
      <c r="L110" s="84"/>
      <c r="M110" s="84"/>
      <c r="N110" s="84"/>
      <c r="O110" s="84"/>
      <c r="P110" s="84"/>
    </row>
    <row r="111" spans="1:16" ht="15.75" x14ac:dyDescent="0.25">
      <c r="A111" s="85" t="s">
        <v>90</v>
      </c>
      <c r="B111" s="84" t="s">
        <v>26</v>
      </c>
      <c r="C111" s="84"/>
      <c r="D111" s="84"/>
      <c r="E111" s="84"/>
      <c r="F111" s="84"/>
      <c r="G111" s="84"/>
      <c r="H111" s="84"/>
      <c r="I111" s="84"/>
      <c r="J111" s="84"/>
      <c r="K111" s="84"/>
      <c r="L111" s="84"/>
      <c r="M111" s="84"/>
      <c r="N111" s="84"/>
      <c r="O111" s="84"/>
      <c r="P111" s="84"/>
    </row>
    <row r="112" spans="1:16" ht="15.75" x14ac:dyDescent="0.25">
      <c r="A112" s="85" t="s">
        <v>91</v>
      </c>
      <c r="B112" s="84" t="s">
        <v>27</v>
      </c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</row>
    <row r="113" spans="1:16" ht="15.75" x14ac:dyDescent="0.25">
      <c r="A113" s="85" t="s">
        <v>92</v>
      </c>
      <c r="B113" s="84" t="s">
        <v>28</v>
      </c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4"/>
      <c r="N113" s="84"/>
      <c r="O113" s="84"/>
      <c r="P113" s="84"/>
    </row>
    <row r="114" spans="1:16" ht="15.75" x14ac:dyDescent="0.25">
      <c r="A114" s="85" t="s">
        <v>93</v>
      </c>
      <c r="B114" s="84" t="s">
        <v>29</v>
      </c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4"/>
      <c r="P114" s="84"/>
    </row>
    <row r="115" spans="1:16" ht="15.75" x14ac:dyDescent="0.25">
      <c r="A115" s="30" t="s">
        <v>65</v>
      </c>
      <c r="B115" s="27" t="s">
        <v>70</v>
      </c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</row>
    <row r="116" spans="1:16" ht="15.75" x14ac:dyDescent="0.25">
      <c r="A116" s="28" t="s">
        <v>94</v>
      </c>
      <c r="B116" s="31" t="s">
        <v>71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</row>
    <row r="117" spans="1:16" ht="15.75" x14ac:dyDescent="0.25">
      <c r="A117" s="28" t="s">
        <v>95</v>
      </c>
      <c r="B117" s="31" t="s">
        <v>114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</row>
    <row r="118" spans="1:16" ht="15.75" x14ac:dyDescent="0.25">
      <c r="A118" s="28" t="s">
        <v>96</v>
      </c>
      <c r="B118" s="31" t="s">
        <v>31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</row>
    <row r="119" spans="1:16" x14ac:dyDescent="0.25">
      <c r="A119" s="86" t="s">
        <v>97</v>
      </c>
      <c r="B119" s="108" t="s">
        <v>72</v>
      </c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</row>
    <row r="120" spans="1:16" x14ac:dyDescent="0.25">
      <c r="A120" s="86"/>
      <c r="B120" s="86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P120" s="86"/>
    </row>
    <row r="121" spans="1:16" x14ac:dyDescent="0.25">
      <c r="A121" s="86"/>
      <c r="B121" s="86"/>
      <c r="C121" s="86"/>
      <c r="D121" s="86"/>
      <c r="E121" s="86"/>
      <c r="F121" s="86"/>
      <c r="G121" s="86"/>
      <c r="H121" s="86"/>
      <c r="I121" s="86"/>
      <c r="J121" s="86"/>
      <c r="K121" s="86"/>
      <c r="L121" s="86"/>
      <c r="M121" s="86"/>
      <c r="N121" s="86"/>
      <c r="O121" s="86"/>
      <c r="P121" s="86"/>
    </row>
    <row r="122" spans="1:16" x14ac:dyDescent="0.25">
      <c r="A122" s="86"/>
      <c r="B122" s="86"/>
      <c r="C122" s="86" t="s">
        <v>111</v>
      </c>
      <c r="D122" s="86"/>
      <c r="E122" s="86"/>
      <c r="F122" s="86"/>
      <c r="G122" s="86"/>
      <c r="H122" s="86"/>
      <c r="I122" s="86"/>
      <c r="J122" s="86"/>
      <c r="K122" s="86"/>
      <c r="L122" s="86" t="s">
        <v>112</v>
      </c>
      <c r="M122" s="86"/>
      <c r="N122" s="86"/>
      <c r="O122" s="86"/>
      <c r="P122" s="86"/>
    </row>
    <row r="123" spans="1:16" x14ac:dyDescent="0.25">
      <c r="A123" s="86"/>
      <c r="B123" s="86"/>
      <c r="C123" s="86"/>
      <c r="D123" s="86"/>
      <c r="E123" s="86"/>
      <c r="F123" s="86"/>
      <c r="G123" s="86"/>
      <c r="H123" s="86"/>
      <c r="I123" s="86"/>
      <c r="J123" s="86"/>
      <c r="K123" s="86"/>
      <c r="L123" s="86"/>
      <c r="M123" s="86"/>
      <c r="N123" s="86"/>
      <c r="O123" s="86"/>
      <c r="P123" s="86"/>
    </row>
    <row r="124" spans="1:16" ht="20.25" x14ac:dyDescent="0.3">
      <c r="A124" s="87"/>
      <c r="B124" s="32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33"/>
      <c r="O124" s="87"/>
      <c r="P124" s="87"/>
    </row>
    <row r="125" spans="1:16" ht="20.25" x14ac:dyDescent="0.3">
      <c r="A125" s="87"/>
      <c r="B125" s="32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34"/>
      <c r="O125" s="87"/>
      <c r="P125" s="87"/>
    </row>
    <row r="126" spans="1:16" ht="20.25" x14ac:dyDescent="0.3">
      <c r="A126" s="87"/>
      <c r="B126" s="32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34"/>
      <c r="O126" s="87"/>
      <c r="P126" s="87"/>
    </row>
    <row r="127" spans="1:16" ht="20.25" x14ac:dyDescent="0.3">
      <c r="A127" s="87"/>
      <c r="B127" s="32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34"/>
      <c r="O127" s="87"/>
      <c r="P127" s="87"/>
    </row>
    <row r="128" spans="1:16" ht="20.25" x14ac:dyDescent="0.3">
      <c r="A128" s="87"/>
      <c r="B128" s="32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33"/>
      <c r="O128" s="87"/>
      <c r="P128" s="87"/>
    </row>
    <row r="129" spans="1:16" ht="20.25" x14ac:dyDescent="0.3">
      <c r="A129" s="87"/>
      <c r="B129" s="32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33"/>
      <c r="O129" s="87"/>
      <c r="P129" s="87"/>
    </row>
    <row r="130" spans="1:16" ht="20.25" x14ac:dyDescent="0.3">
      <c r="A130" s="87"/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</row>
    <row r="131" spans="1:16" ht="20.25" x14ac:dyDescent="0.3">
      <c r="A131" s="87"/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</row>
    <row r="132" spans="1:16" ht="20.25" x14ac:dyDescent="0.3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</row>
    <row r="133" spans="1:16" ht="20.25" x14ac:dyDescent="0.3">
      <c r="A133" s="87"/>
      <c r="B133" s="32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33"/>
      <c r="O133" s="87"/>
      <c r="P133" s="87"/>
    </row>
    <row r="134" spans="1:16" ht="20.25" x14ac:dyDescent="0.3">
      <c r="A134" s="87"/>
      <c r="B134" s="32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33"/>
      <c r="O134" s="87"/>
      <c r="P134" s="87"/>
    </row>
    <row r="135" spans="1:16" x14ac:dyDescent="0.25">
      <c r="A135" s="86"/>
      <c r="B135" s="86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6"/>
      <c r="N135" s="86"/>
      <c r="O135" s="86"/>
      <c r="P135" s="86"/>
    </row>
    <row r="136" spans="1:16" x14ac:dyDescent="0.25">
      <c r="A136" s="86"/>
      <c r="B136" s="8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6"/>
      <c r="N136" s="86"/>
      <c r="O136" s="86"/>
      <c r="P136" s="86"/>
    </row>
  </sheetData>
  <mergeCells count="44">
    <mergeCell ref="O75:P75"/>
    <mergeCell ref="O76:P76"/>
    <mergeCell ref="O77:P77"/>
    <mergeCell ref="B119:P119"/>
    <mergeCell ref="O78:P78"/>
    <mergeCell ref="O79:P79"/>
    <mergeCell ref="O74:P74"/>
    <mergeCell ref="B68:B71"/>
    <mergeCell ref="B58:P58"/>
    <mergeCell ref="B59:P59"/>
    <mergeCell ref="B60:P60"/>
    <mergeCell ref="A62:P62"/>
    <mergeCell ref="A63:P63"/>
    <mergeCell ref="O54:P54"/>
    <mergeCell ref="O55:P55"/>
    <mergeCell ref="O56:P56"/>
    <mergeCell ref="O29:P29"/>
    <mergeCell ref="O30:P30"/>
    <mergeCell ref="O31:P31"/>
    <mergeCell ref="O32:P32"/>
    <mergeCell ref="O49:P49"/>
    <mergeCell ref="O50:P50"/>
    <mergeCell ref="O51:P51"/>
    <mergeCell ref="O52:P52"/>
    <mergeCell ref="O53:P53"/>
    <mergeCell ref="B44:B47"/>
    <mergeCell ref="B34:P34"/>
    <mergeCell ref="B35:P35"/>
    <mergeCell ref="B36:P36"/>
    <mergeCell ref="A38:P38"/>
    <mergeCell ref="A39:P39"/>
    <mergeCell ref="O25:P25"/>
    <mergeCell ref="O26:P26"/>
    <mergeCell ref="O27:P27"/>
    <mergeCell ref="O28:P28"/>
    <mergeCell ref="B19:B22"/>
    <mergeCell ref="A5:P5"/>
    <mergeCell ref="A3:P3"/>
    <mergeCell ref="A2:P2"/>
    <mergeCell ref="A13:P13"/>
    <mergeCell ref="A12:P12"/>
    <mergeCell ref="B10:P10"/>
    <mergeCell ref="B9:P9"/>
    <mergeCell ref="B8:P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orientation="landscape" r:id="rId1"/>
  <rowBreaks count="1" manualBreakCount="1">
    <brk id="6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</vt:lpstr>
      <vt:lpstr>ЛОТ!Область_печати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2015-05-20T13:17:06Z</dcterms:modified>
</cp:coreProperties>
</file>