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60" windowWidth="7500" windowHeight="4245" tabRatio="771" activeTab="1"/>
  </bookViews>
  <sheets>
    <sheet name="Газопровод" sheetId="15" r:id="rId1"/>
    <sheet name="пр1 к ф8" sheetId="20" r:id="rId2"/>
    <sheet name="Прил №2" sheetId="17" r:id="rId3"/>
    <sheet name="Прил №3" sheetId="12" r:id="rId4"/>
    <sheet name="Прило 1кФ9" sheetId="18" r:id="rId5"/>
    <sheet name="Прил 2к Ф9 " sheetId="19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2">#REF!</definedName>
    <definedName name="deviation1" localSheetId="4">#REF!</definedName>
    <definedName name="deviation1">#REF!</definedName>
    <definedName name="DiscontRate" localSheetId="5">#REF!</definedName>
    <definedName name="DiscontRate" localSheetId="4">#REF!</definedName>
    <definedName name="DiscontRate">#REF!</definedName>
    <definedName name="E114_">#N/A</definedName>
    <definedName name="Excel_BuiltIn_Print_Area_1" localSheetId="5">#REF!</definedName>
    <definedName name="Excel_BuiltIn_Print_Area_1" localSheetId="2">#REF!</definedName>
    <definedName name="Excel_BuiltIn_Print_Area_1" localSheetId="4">#REF!</definedName>
    <definedName name="Excel_BuiltIn_Print_Area_1">#REF!</definedName>
    <definedName name="Excel_BuiltIn_Print_Area_4" localSheetId="5">#REF!</definedName>
    <definedName name="Excel_BuiltIn_Print_Area_4" localSheetId="2">#REF!</definedName>
    <definedName name="Excel_BuiltIn_Print_Area_4" localSheetId="4">#REF!</definedName>
    <definedName name="Excel_BuiltIn_Print_Area_4">#REF!</definedName>
    <definedName name="Excel_BuiltIn_Print_Area_5" localSheetId="5">#REF!</definedName>
    <definedName name="Excel_BuiltIn_Print_Area_5" localSheetId="2">#REF!</definedName>
    <definedName name="Excel_BuiltIn_Print_Area_5" localSheetId="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5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'Прил №3'!#REF!</definedName>
    <definedName name="_xlnm.Print_Titles" localSheetId="4">'Прило 1кФ9'!$10:$13</definedName>
    <definedName name="_xlnm.Print_Titles">#N/A</definedName>
    <definedName name="Заказчик" localSheetId="5">#REF!</definedName>
    <definedName name="Заказчик" localSheetId="2">#REF!</definedName>
    <definedName name="Заказчик" localSheetId="4">#REF!</definedName>
    <definedName name="Заказчик">#REF!</definedName>
    <definedName name="зп" localSheetId="5">#REF!</definedName>
    <definedName name="зп" localSheetId="2">#REF!</definedName>
    <definedName name="зп" localSheetId="4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4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мм">#REF!</definedName>
    <definedName name="кмо">#REF!</definedName>
    <definedName name="кол">#REF!</definedName>
    <definedName name="лот1" localSheetId="4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>#REF!</definedName>
    <definedName name="_xlnm.Print_Area" localSheetId="0">Газопровод!$A$1:$Y$59</definedName>
    <definedName name="_xlnm.Print_Area" localSheetId="5">'Прил 2к Ф9 '!$A$2:$E$20</definedName>
    <definedName name="_xlnm.Print_Area" localSheetId="3">'Прил №3'!$A$1:$M$22</definedName>
    <definedName name="_xlnm.Print_Area" localSheetId="4">'Прило 1кФ9'!$A$1:$F$45</definedName>
    <definedName name="оборз" localSheetId="5">#REF!</definedName>
    <definedName name="оборз" localSheetId="2">#REF!</definedName>
    <definedName name="оборз" localSheetId="4">#REF!</definedName>
    <definedName name="оборз">#REF!</definedName>
    <definedName name="Оборудование_в_базисных_ценах" localSheetId="5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5">#REF!</definedName>
    <definedName name="ператр1" localSheetId="2">#REF!</definedName>
    <definedName name="ператр1" localSheetId="4">#REF!</definedName>
    <definedName name="ператр1">#REF!</definedName>
    <definedName name="ператр2" localSheetId="5">#REF!</definedName>
    <definedName name="ператр2" localSheetId="2">#REF!</definedName>
    <definedName name="ператр2" localSheetId="4">#REF!</definedName>
    <definedName name="ператр2">#REF!</definedName>
    <definedName name="перм" localSheetId="5">#REF!</definedName>
    <definedName name="перм" localSheetId="2">#REF!</definedName>
    <definedName name="перм" localSheetId="4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4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 localSheetId="5">#REF!</definedName>
    <definedName name="прем" localSheetId="2">#REF!</definedName>
    <definedName name="прем" localSheetId="4">#REF!</definedName>
    <definedName name="прем">#REF!</definedName>
    <definedName name="премввод" localSheetId="5">#REF!</definedName>
    <definedName name="премввод" localSheetId="2">#REF!</definedName>
    <definedName name="премввод" localSheetId="4">#REF!</definedName>
    <definedName name="премввод">#REF!</definedName>
    <definedName name="прибыль" localSheetId="5">#REF!</definedName>
    <definedName name="прибыль" localSheetId="2">#REF!</definedName>
    <definedName name="прибыль" localSheetId="4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 localSheetId="5">#REF!</definedName>
    <definedName name="р_пр" localSheetId="2">#REF!</definedName>
    <definedName name="р_пр" localSheetId="4">#REF!</definedName>
    <definedName name="р_пр">#REF!</definedName>
    <definedName name="Районный_к_т_к_ЗП" localSheetId="5">#REF!</definedName>
    <definedName name="Районный_к_т_к_ЗП" localSheetId="2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4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9" i="20" l="1"/>
  <c r="J13" i="20"/>
  <c r="J12" i="20"/>
  <c r="I11" i="20"/>
  <c r="H11" i="20"/>
  <c r="J11" i="20" s="1"/>
  <c r="G11" i="20"/>
  <c r="F11" i="20"/>
  <c r="I10" i="20"/>
  <c r="G10" i="20"/>
  <c r="H10" i="20" s="1"/>
  <c r="J10" i="20" s="1"/>
  <c r="F10" i="20"/>
  <c r="I9" i="20"/>
  <c r="H9" i="20"/>
  <c r="J9" i="20" s="1"/>
  <c r="G9" i="20"/>
  <c r="F9" i="20"/>
  <c r="Y28" i="15" l="1"/>
  <c r="Y21" i="15"/>
  <c r="Y22" i="15"/>
  <c r="Y27" i="15" s="1"/>
  <c r="Y11" i="15"/>
  <c r="Y20" i="15"/>
  <c r="Y12" i="15"/>
  <c r="S20" i="15" l="1"/>
  <c r="E11" i="15"/>
  <c r="A5" i="17" l="1"/>
  <c r="A4" i="17"/>
  <c r="M16" i="12" l="1"/>
  <c r="V20" i="15" l="1"/>
  <c r="F20" i="15"/>
  <c r="G20" i="15"/>
  <c r="H20" i="15"/>
  <c r="I20" i="15"/>
  <c r="J20" i="15"/>
  <c r="K20" i="15"/>
  <c r="L20" i="15"/>
  <c r="M20" i="15"/>
  <c r="N20" i="15"/>
  <c r="P20" i="15"/>
  <c r="Y30" i="15" l="1"/>
  <c r="U15" i="15" l="1"/>
  <c r="X19" i="15" l="1"/>
  <c r="X16" i="15"/>
  <c r="W14" i="15"/>
  <c r="R19" i="15"/>
  <c r="R14" i="15"/>
  <c r="U19" i="15"/>
  <c r="U13" i="15"/>
  <c r="X18" i="15"/>
  <c r="W16" i="15"/>
  <c r="W13" i="15"/>
  <c r="R18" i="15"/>
  <c r="R13" i="15"/>
  <c r="U17" i="15"/>
  <c r="U12" i="15"/>
  <c r="X11" i="15"/>
  <c r="W18" i="15"/>
  <c r="W15" i="15"/>
  <c r="X12" i="15"/>
  <c r="R17" i="15"/>
  <c r="U11" i="15"/>
  <c r="U16" i="15"/>
  <c r="W19" i="15"/>
  <c r="W17" i="15"/>
  <c r="X14" i="15"/>
  <c r="W11" i="15"/>
  <c r="R15" i="15"/>
  <c r="T13" i="15"/>
  <c r="W12" i="15"/>
  <c r="X17" i="15"/>
  <c r="X15" i="15"/>
  <c r="X13" i="15"/>
  <c r="R16" i="15"/>
  <c r="R12" i="15"/>
  <c r="U18" i="15"/>
  <c r="U14" i="15"/>
  <c r="R11" i="15"/>
  <c r="T18" i="15"/>
  <c r="T14" i="15"/>
  <c r="T16" i="15"/>
  <c r="T12" i="15"/>
  <c r="T19" i="15"/>
  <c r="T15" i="15"/>
  <c r="T11" i="15"/>
  <c r="T17" i="15"/>
  <c r="E19" i="15"/>
  <c r="E18" i="15"/>
  <c r="E17" i="15"/>
  <c r="E16" i="15"/>
  <c r="E15" i="15"/>
  <c r="E14" i="15"/>
  <c r="E12" i="15"/>
  <c r="E13" i="15"/>
  <c r="B8" i="15"/>
  <c r="C8" i="15" s="1"/>
  <c r="D8" i="15" s="1"/>
  <c r="E8" i="15" s="1"/>
  <c r="F8" i="15" s="1"/>
  <c r="G8" i="15" s="1"/>
  <c r="H8" i="15" s="1"/>
  <c r="I8" i="15" s="1"/>
  <c r="J8" i="15" s="1"/>
  <c r="K8" i="15" s="1"/>
  <c r="L8" i="15" s="1"/>
  <c r="M8" i="15" s="1"/>
  <c r="N8" i="15" s="1"/>
  <c r="O8" i="15" s="1"/>
  <c r="P8" i="15" s="1"/>
  <c r="Q8" i="15" s="1"/>
  <c r="R8" i="15" s="1"/>
  <c r="S8" i="15" s="1"/>
  <c r="T8" i="15" s="1"/>
  <c r="U8" i="15" s="1"/>
  <c r="V8" i="15" s="1"/>
  <c r="W8" i="15" s="1"/>
  <c r="X8" i="15" s="1"/>
  <c r="Y8" i="15" s="1"/>
  <c r="W20" i="15" l="1"/>
  <c r="Y13" i="15"/>
  <c r="Y16" i="15"/>
  <c r="Y14" i="15"/>
  <c r="U20" i="15"/>
  <c r="X20" i="15"/>
  <c r="T20" i="15"/>
  <c r="R20" i="15"/>
  <c r="E20" i="15"/>
  <c r="Y15" i="15"/>
  <c r="Y19" i="15"/>
  <c r="Y18" i="15"/>
  <c r="Y17" i="15"/>
  <c r="Y32" i="15" l="1"/>
  <c r="AD14" i="12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<sst xmlns="http://schemas.openxmlformats.org/spreadsheetml/2006/main" count="272" uniqueCount="212">
  <si>
    <t>ИТОГО</t>
  </si>
  <si>
    <t>Количество</t>
  </si>
  <si>
    <t>общая</t>
  </si>
  <si>
    <t>1</t>
  </si>
  <si>
    <t>2</t>
  </si>
  <si>
    <t>3</t>
  </si>
  <si>
    <t>4</t>
  </si>
  <si>
    <t>5</t>
  </si>
  <si>
    <t>8</t>
  </si>
  <si>
    <t>9</t>
  </si>
  <si>
    <t>6</t>
  </si>
  <si>
    <t>7</t>
  </si>
  <si>
    <t>%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</si>
  <si>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</si>
  <si>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</si>
  <si>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Стройка: Обустройство Тайлаковского месторождения нефти. Газопровод ДНС-1 - ГТЭС 36 МВТ</t>
  </si>
  <si>
    <t>Объект: Газопровод ДНС-1 - ГТЭС 36 МВТ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</si>
  <si>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</si>
  <si>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</si>
  <si>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</si>
  <si>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</si>
  <si>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</si>
  <si>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</si>
  <si>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</si>
  <si>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</si>
  <si>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</si>
  <si>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</si>
  <si>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</si>
  <si>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</si>
  <si>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</si>
  <si>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</si>
  <si>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10</t>
  </si>
  <si>
    <t>11</t>
  </si>
  <si>
    <t>12</t>
  </si>
  <si>
    <t>13</t>
  </si>
  <si>
    <t xml:space="preserve">Итого затраты по перевозке материалов </t>
  </si>
  <si>
    <t>Временные здания и сооружения</t>
  </si>
  <si>
    <t>Зимнее удорожание</t>
  </si>
  <si>
    <t>Форма 8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</si>
  <si>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</si>
  <si>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</si>
  <si>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</si>
  <si>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</si>
  <si>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</si>
  <si>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Стройка:Обустройство Тайлаковского месторождения нефти.Газопровод ДНС -1 - ГТЭС 36МВТ</t>
  </si>
  <si>
    <t>ИТОГО с ВРзиС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</si>
  <si>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</si>
  <si>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</si>
  <si>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</si>
  <si>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</si>
  <si>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</si>
  <si>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</si>
  <si>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</si>
  <si>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</si>
  <si>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</si>
  <si>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руб./час</t>
  </si>
  <si>
    <t>Индекс оплаты труда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</si>
  <si>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</si>
  <si>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</si>
  <si>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</si>
  <si>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</si>
  <si>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</si>
  <si>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</si>
  <si>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</si>
  <si>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</si>
  <si>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</si>
  <si>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</si>
  <si>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</si>
  <si>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</si>
  <si>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</si>
  <si>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</si>
  <si>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</si>
  <si>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</si>
  <si>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</si>
  <si>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</si>
  <si>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</si>
  <si>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</si>
  <si>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</si>
  <si>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</si>
  <si>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</si>
  <si>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</si>
  <si>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</si>
  <si>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</si>
  <si>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</si>
  <si>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 xml:space="preserve"> Прочие работы и затраты, в том числе:</t>
  </si>
  <si>
    <t>- Перебазировка техники (Приложение 2)</t>
  </si>
  <si>
    <t xml:space="preserve"> - Доставка материалов на объект (Приложение 3)</t>
  </si>
  <si>
    <t>и пр. в соответствии с условиями лота.</t>
  </si>
  <si>
    <t>Непредвиденные затраты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</si>
  <si>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</si>
  <si>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</si>
  <si>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Заработная плата рабочего 4-го разряда</t>
  </si>
  <si>
    <t>Индекс эксплуатации машин и механизмов</t>
  </si>
  <si>
    <t xml:space="preserve"> Затраты по перевозке автомобильным транспортом работников строительно-монтажных организаций</t>
  </si>
  <si>
    <t>Объект:Обустройство Тайлаковского месторождения нефти.Газопровод ДНС -1 - ГТЭС 36МВТ</t>
  </si>
  <si>
    <t>Стоимость МТР всего, тыс. руб. (Приложение 1)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</si>
  <si>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</si>
  <si>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</si>
  <si>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</si>
  <si>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</si>
  <si>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</si>
  <si>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</si>
  <si>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</si>
  <si>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</si>
  <si>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</si>
  <si>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</si>
  <si>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</si>
  <si>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</si>
  <si>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 xml:space="preserve">Приложение 2 к форме 8 </t>
  </si>
  <si>
    <t>Приложение 3 к форме 8</t>
  </si>
  <si>
    <t xml:space="preserve"> 0003/2015 Газопровод ДНС-1 - ГТЭС 36 МВт</t>
  </si>
  <si>
    <t xml:space="preserve"> 0004/2015  Строительные работы (дополнительные работы по изменениям проектных решений)</t>
  </si>
  <si>
    <t xml:space="preserve"> 0005/2015 Установка электроизолирующей вставки</t>
  </si>
  <si>
    <t xml:space="preserve"> 0006/2015 Строительно -монтажные работы (дополнительные объемы)</t>
  </si>
  <si>
    <t xml:space="preserve"> 0007/2015 Устройство перехода через р.Большой Юган методом ННБ</t>
  </si>
  <si>
    <t xml:space="preserve"> 0008/2015 Предварительные испытания газопровода </t>
  </si>
  <si>
    <t xml:space="preserve"> 0009/2015 Устройство проезда к УВМ №1  УВМ №1.</t>
  </si>
  <si>
    <t>331/2015 Подъездные дороги к узлам (дополнительные объемы по изменениям проектных решений)</t>
  </si>
  <si>
    <t>333/2015 Вырубка леса</t>
  </si>
  <si>
    <t xml:space="preserve">  - Зимнее удорожание (без учета материалов Заказчика)</t>
  </si>
  <si>
    <t>- Затраты по перевозке автомобильным транспортом работников строительно-монтажных организаций  (без учета материалов Заказчика)</t>
  </si>
  <si>
    <t xml:space="preserve">Непредвиденные затраты </t>
  </si>
  <si>
    <t>Приложение № ___</t>
  </si>
  <si>
    <t>к договору №_______от_____________________</t>
  </si>
  <si>
    <t>Приложение №1 к форме 9</t>
  </si>
  <si>
    <t>Порядок определения договорной цены.</t>
  </si>
  <si>
    <t>Стройка:</t>
  </si>
  <si>
    <t>Объект:</t>
  </si>
  <si>
    <t>Тип сделки:</t>
  </si>
  <si>
    <t>№ 
п/п</t>
  </si>
  <si>
    <t xml:space="preserve">Наименование затрат </t>
  </si>
  <si>
    <t>Размер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</si>
  <si>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</si>
  <si>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</si>
  <si>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</si>
  <si>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</si>
  <si>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</si>
  <si>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</si>
  <si>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</si>
  <si>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</si>
  <si>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</si>
  <si>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</si>
  <si>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</si>
  <si>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</si>
  <si>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</si>
  <si>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</si>
  <si>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</si>
  <si>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</si>
  <si>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</si>
  <si>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</si>
  <si>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Сметная прибыль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</si>
  <si>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</si>
  <si>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</si>
  <si>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>Прочие работы и затраты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</si>
  <si>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</si>
  <si>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</si>
  <si>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</si>
  <si>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</si>
  <si>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Перебазировка техники.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</si>
  <si>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</si>
  <si>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</si>
  <si>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</si>
  <si>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</si>
  <si>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</si>
  <si>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</si>
  <si>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</si>
  <si>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</si>
  <si>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</si>
  <si>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 xml:space="preserve">Ориентировочная стоимость материалов </t>
  </si>
  <si>
    <t>в .т.ч.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</si>
  <si>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</si>
  <si>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</si>
  <si>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</si>
  <si>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</si>
  <si>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</si>
  <si>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</si>
  <si>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</si>
  <si>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</si>
  <si>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</si>
  <si>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</si>
  <si>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№____</t>
  </si>
  <si>
    <t>к договору подряда №________от_____</t>
  </si>
  <si>
    <t>Приложение №2 к форме 9</t>
  </si>
  <si>
    <t>ЦЕНОВЫЕ ПОКАЗАТЕЛИ</t>
  </si>
  <si>
    <t>№№</t>
  </si>
  <si>
    <t>Наименование</t>
  </si>
  <si>
    <t xml:space="preserve">Ед.изм. </t>
  </si>
  <si>
    <t>По первоначальной оферте (1)</t>
  </si>
  <si>
    <t>Показатеди</t>
  </si>
  <si>
    <t>Индексы к ценам 2001 года</t>
  </si>
  <si>
    <t>1.2</t>
  </si>
  <si>
    <t>Индекс оплаты труда основных рабочих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</si>
  <si>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</si>
  <si>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</si>
  <si>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</si>
  <si>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</si>
  <si>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</si>
  <si>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</si>
  <si>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</si>
  <si>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</si>
  <si>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</si>
  <si>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</si>
  <si>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</si>
  <si>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</si>
  <si>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>Заказчик:</t>
  </si>
  <si>
    <t>Подрядчик:</t>
  </si>
  <si>
    <t xml:space="preserve">Приложение №1 к форме 8 </t>
  </si>
  <si>
    <t xml:space="preserve">Подрядчик:     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</si>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</sst>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#,##0\ &quot;F&quot;;\-#,##0\ &quot;F&quot;"/>
    <numFmt numFmtId="167" formatCode="&quot;$&quot;#,##0.00_);[Red]\(&quot;$&quot;#,##0.00\)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&quot;р.&quot;_-;\-* #,##0.00&quot;р.&quot;_-;_-* \-??&quot;р.&quot;_-;_-@_-"/>
    <numFmt numFmtId="184" formatCode="_-* #,##0.00\ _р_._-;\-* #,##0.00\ _р_._-;_-* &quot;-&quot;??\ _р_._-;_-@_-"/>
    <numFmt numFmtId="185" formatCode="_(* #,##0.00_);_(* \(#,##0.00\);_(* &quot;-&quot;??_);_(@_)"/>
    <numFmt numFmtId="186" formatCode="0.00_)"/>
    <numFmt numFmtId="187" formatCode="0.0%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General_)"/>
    <numFmt numFmtId="192" formatCode="0.0"/>
    <numFmt numFmtId="193" formatCode="#,##0.0000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i/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</font>
    <font>
      <sz val="10"/>
      <name val="Arial Cyr"/>
    </font>
    <font>
      <b/>
      <i/>
      <sz val="10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35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2" fillId="0" borderId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4" fillId="0" borderId="0"/>
    <xf numFmtId="4" fontId="10" fillId="0" borderId="0">
      <alignment vertical="center"/>
    </xf>
    <xf numFmtId="0" fontId="6" fillId="0" borderId="0"/>
    <xf numFmtId="0" fontId="6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1">
      <alignment vertical="top" wrapText="1"/>
    </xf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" fontId="22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23" fillId="0" borderId="0"/>
    <xf numFmtId="0" fontId="23" fillId="0" borderId="0"/>
    <xf numFmtId="0" fontId="10" fillId="0" borderId="0"/>
    <xf numFmtId="0" fontId="10" fillId="0" borderId="0"/>
    <xf numFmtId="0" fontId="23" fillId="0" borderId="0"/>
    <xf numFmtId="0" fontId="10" fillId="0" borderId="0"/>
    <xf numFmtId="0" fontId="6" fillId="0" borderId="0"/>
    <xf numFmtId="0" fontId="23" fillId="0" borderId="0"/>
    <xf numFmtId="0" fontId="6" fillId="0" borderId="0"/>
    <xf numFmtId="4" fontId="22" fillId="0" borderId="0">
      <alignment vertical="center"/>
    </xf>
    <xf numFmtId="0" fontId="23" fillId="0" borderId="0"/>
    <xf numFmtId="4" fontId="22" fillId="0" borderId="0">
      <alignment vertical="center"/>
    </xf>
    <xf numFmtId="0" fontId="10" fillId="0" borderId="0"/>
    <xf numFmtId="4" fontId="22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4" fontId="22" fillId="0" borderId="0">
      <alignment vertical="center"/>
    </xf>
    <xf numFmtId="0" fontId="10" fillId="0" borderId="0"/>
    <xf numFmtId="0" fontId="23" fillId="0" borderId="0"/>
    <xf numFmtId="0" fontId="23" fillId="0" borderId="0"/>
    <xf numFmtId="0" fontId="10" fillId="0" borderId="0"/>
    <xf numFmtId="0" fontId="10" fillId="0" borderId="0"/>
    <xf numFmtId="0" fontId="23" fillId="0" borderId="0"/>
    <xf numFmtId="0" fontId="23" fillId="0" borderId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166" fontId="2" fillId="0" borderId="0" applyFill="0" applyBorder="0" applyAlignment="0"/>
    <xf numFmtId="167" fontId="2" fillId="0" borderId="0" applyFill="0" applyBorder="0" applyAlignment="0"/>
    <xf numFmtId="164" fontId="2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6" fontId="2" fillId="0" borderId="0" applyFill="0" applyBorder="0" applyAlignment="0"/>
    <xf numFmtId="170" fontId="2" fillId="0" borderId="0" applyFill="0" applyBorder="0" applyAlignment="0"/>
    <xf numFmtId="167" fontId="2" fillId="0" borderId="0" applyFill="0" applyBorder="0" applyAlignment="0"/>
    <xf numFmtId="38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29" fillId="0" borderId="0"/>
    <xf numFmtId="171" fontId="27" fillId="0" borderId="0" applyFont="0" applyFill="0" applyBorder="0" applyAlignment="0" applyProtection="0"/>
    <xf numFmtId="167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4" fontId="30" fillId="0" borderId="0" applyFill="0" applyBorder="0" applyAlignment="0"/>
    <xf numFmtId="38" fontId="27" fillId="0" borderId="29">
      <alignment vertical="center"/>
    </xf>
    <xf numFmtId="38" fontId="27" fillId="0" borderId="29">
      <alignment vertical="center"/>
    </xf>
    <xf numFmtId="38" fontId="27" fillId="0" borderId="29">
      <alignment vertical="center"/>
    </xf>
    <xf numFmtId="0" fontId="31" fillId="0" borderId="0"/>
    <xf numFmtId="174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66" fontId="2" fillId="0" borderId="0" applyFill="0" applyBorder="0" applyAlignment="0"/>
    <xf numFmtId="167" fontId="2" fillId="0" borderId="0" applyFill="0" applyBorder="0" applyAlignment="0"/>
    <xf numFmtId="166" fontId="2" fillId="0" borderId="0" applyFill="0" applyBorder="0" applyAlignment="0"/>
    <xf numFmtId="170" fontId="2" fillId="0" borderId="0" applyFill="0" applyBorder="0" applyAlignment="0"/>
    <xf numFmtId="167" fontId="2" fillId="0" borderId="0" applyFill="0" applyBorder="0" applyAlignment="0"/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2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6" fillId="0" borderId="0">
      <protection locked="0"/>
    </xf>
    <xf numFmtId="0" fontId="6" fillId="0" borderId="0"/>
    <xf numFmtId="0" fontId="6" fillId="0" borderId="0"/>
    <xf numFmtId="0" fontId="6" fillId="0" borderId="0"/>
    <xf numFmtId="38" fontId="37" fillId="19" borderId="0" applyNumberFormat="0" applyBorder="0" applyAlignment="0" applyProtection="0"/>
    <xf numFmtId="0" fontId="38" fillId="0" borderId="30" applyNumberFormat="0" applyAlignment="0" applyProtection="0">
      <alignment horizontal="left" vertical="center"/>
    </xf>
    <xf numFmtId="0" fontId="38" fillId="0" borderId="31">
      <alignment horizontal="left" vertical="center"/>
    </xf>
    <xf numFmtId="0" fontId="39" fillId="0" borderId="0" applyNumberFormat="0" applyFill="0" applyBorder="0" applyAlignment="0" applyProtection="0"/>
    <xf numFmtId="0" fontId="40" fillId="0" borderId="0"/>
    <xf numFmtId="0" fontId="41" fillId="0" borderId="0"/>
    <xf numFmtId="0" fontId="42" fillId="0" borderId="0"/>
    <xf numFmtId="0" fontId="5" fillId="0" borderId="0"/>
    <xf numFmtId="0" fontId="7" fillId="0" borderId="0"/>
    <xf numFmtId="0" fontId="43" fillId="0" borderId="0"/>
    <xf numFmtId="176" fontId="2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44" fillId="0" borderId="0" applyNumberFormat="0" applyFill="0" applyBorder="0" applyAlignment="0" applyProtection="0">
      <alignment vertical="top"/>
      <protection locked="0"/>
    </xf>
    <xf numFmtId="0" fontId="6" fillId="0" borderId="0"/>
    <xf numFmtId="10" fontId="37" fillId="20" borderId="1" applyNumberFormat="0" applyBorder="0" applyAlignment="0" applyProtection="0"/>
    <xf numFmtId="166" fontId="2" fillId="0" borderId="0" applyFill="0" applyBorder="0" applyAlignment="0"/>
    <xf numFmtId="167" fontId="2" fillId="0" borderId="0" applyFill="0" applyBorder="0" applyAlignment="0"/>
    <xf numFmtId="166" fontId="2" fillId="0" borderId="0" applyFill="0" applyBorder="0" applyAlignment="0"/>
    <xf numFmtId="170" fontId="2" fillId="0" borderId="0" applyFill="0" applyBorder="0" applyAlignment="0"/>
    <xf numFmtId="167" fontId="2" fillId="0" borderId="0" applyFill="0" applyBorder="0" applyAlignment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 applyNumberFormat="0" applyFill="0" applyBorder="0" applyAlignment="0" applyProtection="0"/>
    <xf numFmtId="177" fontId="2" fillId="0" borderId="0"/>
    <xf numFmtId="0" fontId="6" fillId="0" borderId="0"/>
    <xf numFmtId="0" fontId="23" fillId="0" borderId="0"/>
    <xf numFmtId="0" fontId="10" fillId="0" borderId="0" applyNumberFormat="0" applyBorder="0">
      <alignment horizontal="center" vertical="center" wrapText="1"/>
    </xf>
    <xf numFmtId="0" fontId="31" fillId="0" borderId="0"/>
    <xf numFmtId="166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31" fillId="0" borderId="0" applyFont="0" applyFill="0" applyBorder="0" applyAlignment="0" applyProtection="0"/>
    <xf numFmtId="172" fontId="23" fillId="0" borderId="0" applyFill="0" applyBorder="0" applyAlignment="0"/>
    <xf numFmtId="179" fontId="23" fillId="0" borderId="0" applyFill="0" applyBorder="0" applyAlignment="0"/>
    <xf numFmtId="172" fontId="23" fillId="0" borderId="0" applyFill="0" applyBorder="0" applyAlignment="0"/>
    <xf numFmtId="168" fontId="2" fillId="0" borderId="0" applyFill="0" applyBorder="0" applyAlignment="0"/>
    <xf numFmtId="179" fontId="23" fillId="0" borderId="0" applyFill="0" applyBorder="0" applyAlignment="0"/>
    <xf numFmtId="0" fontId="31" fillId="0" borderId="0"/>
    <xf numFmtId="3" fontId="45" fillId="0" borderId="32" applyNumberFormat="0" applyAlignment="0">
      <alignment vertical="top"/>
    </xf>
    <xf numFmtId="0" fontId="37" fillId="0" borderId="0"/>
    <xf numFmtId="3" fontId="10" fillId="0" borderId="0" applyFont="0" applyFill="0" applyBorder="0" applyAlignment="0"/>
    <xf numFmtId="0" fontId="10" fillId="0" borderId="0"/>
    <xf numFmtId="49" fontId="4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0" fontId="2" fillId="0" borderId="0">
      <alignment horizontal="left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>
      <alignment vertical="top"/>
    </xf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50" fillId="19" borderId="35"/>
    <xf numFmtId="14" fontId="10" fillId="0" borderId="0">
      <alignment horizontal="right"/>
    </xf>
    <xf numFmtId="183" fontId="6" fillId="0" borderId="0" applyFill="0" applyBorder="0" applyProtection="0">
      <alignment vertical="top"/>
    </xf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" fillId="0" borderId="1">
      <alignment horizontal="right"/>
    </xf>
    <xf numFmtId="0" fontId="2" fillId="0" borderId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2" fillId="0" borderId="0">
      <alignment vertical="top"/>
    </xf>
    <xf numFmtId="0" fontId="2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27" borderId="0" applyNumberFormat="0" applyBorder="0" applyAlignment="0" applyProtection="0"/>
    <xf numFmtId="0" fontId="57" fillId="2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top"/>
    </xf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59" fillId="2" borderId="1">
      <alignment horizontal="left"/>
    </xf>
    <xf numFmtId="0" fontId="60" fillId="2" borderId="1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0" fontId="62" fillId="29" borderId="42">
      <alignment horizontal="centerContinuous"/>
    </xf>
    <xf numFmtId="0" fontId="2" fillId="0" borderId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10" fillId="0" borderId="0"/>
    <xf numFmtId="0" fontId="23" fillId="0" borderId="0"/>
    <xf numFmtId="0" fontId="2" fillId="2" borderId="1" applyNumberFormat="0" applyAlignment="0">
      <alignment horizontal="left"/>
    </xf>
    <xf numFmtId="0" fontId="2" fillId="2" borderId="1" applyNumberFormat="0" applyAlignment="0">
      <alignment horizontal="left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82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43" fontId="6" fillId="0" borderId="0" applyFill="0" applyBorder="0" applyAlignment="0" applyProtection="0"/>
    <xf numFmtId="0" fontId="2" fillId="0" borderId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4" fontId="6" fillId="0" borderId="1"/>
    <xf numFmtId="0" fontId="6" fillId="0" borderId="0"/>
    <xf numFmtId="0" fontId="66" fillId="0" borderId="0"/>
    <xf numFmtId="0" fontId="6" fillId="0" borderId="0"/>
    <xf numFmtId="0" fontId="67" fillId="0" borderId="0"/>
    <xf numFmtId="0" fontId="66" fillId="0" borderId="0" applyProtection="0"/>
    <xf numFmtId="9" fontId="2" fillId="0" borderId="0" applyFont="0" applyFill="0" applyBorder="0" applyAlignment="0" applyProtection="0"/>
    <xf numFmtId="0" fontId="23" fillId="0" borderId="0"/>
    <xf numFmtId="0" fontId="31" fillId="0" borderId="0"/>
    <xf numFmtId="0" fontId="23" fillId="0" borderId="0"/>
    <xf numFmtId="4" fontId="22" fillId="0" borderId="0">
      <alignment vertical="center"/>
    </xf>
    <xf numFmtId="0" fontId="23" fillId="0" borderId="0"/>
    <xf numFmtId="0" fontId="23" fillId="0" borderId="0"/>
    <xf numFmtId="0" fontId="21" fillId="0" borderId="0"/>
    <xf numFmtId="4" fontId="22" fillId="0" borderId="0">
      <alignment vertical="center"/>
    </xf>
    <xf numFmtId="4" fontId="22" fillId="0" borderId="0">
      <alignment vertical="center"/>
    </xf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22" fillId="0" borderId="0">
      <alignment vertical="center"/>
    </xf>
    <xf numFmtId="4" fontId="22" fillId="0" borderId="0">
      <alignment vertical="center"/>
    </xf>
    <xf numFmtId="4" fontId="22" fillId="0" borderId="0">
      <alignment vertical="center"/>
    </xf>
    <xf numFmtId="4" fontId="22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10" fillId="0" borderId="0"/>
    <xf numFmtId="4" fontId="22" fillId="0" borderId="0">
      <alignment vertical="center"/>
    </xf>
    <xf numFmtId="4" fontId="22" fillId="0" borderId="0">
      <alignment vertical="center"/>
    </xf>
    <xf numFmtId="0" fontId="23" fillId="0" borderId="0"/>
    <xf numFmtId="0" fontId="23" fillId="0" borderId="0"/>
    <xf numFmtId="0" fontId="21" fillId="0" borderId="0"/>
    <xf numFmtId="0" fontId="23" fillId="0" borderId="0"/>
    <xf numFmtId="0" fontId="10" fillId="0" borderId="0"/>
    <xf numFmtId="4" fontId="22" fillId="0" borderId="0">
      <alignment vertical="center"/>
    </xf>
    <xf numFmtId="0" fontId="23" fillId="0" borderId="0"/>
    <xf numFmtId="0" fontId="23" fillId="0" borderId="0"/>
    <xf numFmtId="0" fontId="10" fillId="0" borderId="0"/>
    <xf numFmtId="0" fontId="23" fillId="0" borderId="0"/>
    <xf numFmtId="4" fontId="22" fillId="0" borderId="0">
      <alignment vertical="center"/>
    </xf>
    <xf numFmtId="0" fontId="10" fillId="0" borderId="0"/>
    <xf numFmtId="0" fontId="23" fillId="0" borderId="0"/>
    <xf numFmtId="0" fontId="10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10" fillId="0" borderId="0"/>
    <xf numFmtId="0" fontId="23" fillId="0" borderId="0"/>
    <xf numFmtId="4" fontId="22" fillId="0" borderId="0">
      <alignment vertical="center"/>
    </xf>
    <xf numFmtId="4" fontId="22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188" fontId="69" fillId="0" borderId="0">
      <protection locked="0"/>
    </xf>
    <xf numFmtId="188" fontId="69" fillId="0" borderId="0">
      <protection locked="0"/>
    </xf>
    <xf numFmtId="188" fontId="69" fillId="0" borderId="0">
      <protection locked="0"/>
    </xf>
    <xf numFmtId="188" fontId="69" fillId="0" borderId="59">
      <protection locked="0"/>
    </xf>
    <xf numFmtId="0" fontId="70" fillId="0" borderId="0"/>
    <xf numFmtId="188" fontId="71" fillId="0" borderId="0">
      <protection locked="0"/>
    </xf>
    <xf numFmtId="188" fontId="71" fillId="0" borderId="0">
      <protection locked="0"/>
    </xf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175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38" fontId="27" fillId="0" borderId="29">
      <alignment vertical="center"/>
    </xf>
    <xf numFmtId="38" fontId="27" fillId="0" borderId="29">
      <alignment vertical="center"/>
    </xf>
    <xf numFmtId="38" fontId="27" fillId="0" borderId="29">
      <alignment vertical="center"/>
    </xf>
    <xf numFmtId="38" fontId="27" fillId="0" borderId="29">
      <alignment vertical="center"/>
    </xf>
    <xf numFmtId="38" fontId="27" fillId="0" borderId="29">
      <alignment vertical="center"/>
    </xf>
    <xf numFmtId="38" fontId="27" fillId="0" borderId="29">
      <alignment vertical="center"/>
    </xf>
    <xf numFmtId="38" fontId="27" fillId="0" borderId="29">
      <alignment vertical="center"/>
    </xf>
    <xf numFmtId="4" fontId="3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45" fillId="0" borderId="60">
      <alignment horizontal="left" vertical="top"/>
    </xf>
    <xf numFmtId="0" fontId="45" fillId="0" borderId="60">
      <alignment horizontal="left" vertical="top"/>
    </xf>
    <xf numFmtId="0" fontId="45" fillId="0" borderId="60">
      <alignment horizontal="left" vertical="top"/>
    </xf>
    <xf numFmtId="0" fontId="45" fillId="0" borderId="60">
      <alignment horizontal="left" vertical="top"/>
    </xf>
    <xf numFmtId="0" fontId="45" fillId="0" borderId="60">
      <alignment horizontal="left" vertical="top"/>
    </xf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7" fillId="10" borderId="33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8" fillId="25" borderId="34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49" fillId="25" borderId="33" applyNumberFormat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2" fillId="0" borderId="37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54" fillId="0" borderId="39" applyNumberFormat="0" applyFill="0" applyAlignment="0" applyProtection="0"/>
    <xf numFmtId="0" fontId="3" fillId="0" borderId="0"/>
    <xf numFmtId="0" fontId="3" fillId="0" borderId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55" fillId="26" borderId="40" applyNumberFormat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 wrapText="1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27" borderId="0" applyNumberFormat="0" applyBorder="0" applyAlignment="0" applyProtection="0"/>
    <xf numFmtId="0" fontId="57" fillId="27" borderId="0" applyNumberFormat="0" applyBorder="0" applyAlignment="0" applyProtection="0"/>
    <xf numFmtId="0" fontId="57" fillId="27" borderId="0" applyNumberFormat="0" applyBorder="0" applyAlignment="0" applyProtection="0"/>
    <xf numFmtId="0" fontId="57" fillId="27" borderId="0" applyNumberFormat="0" applyBorder="0" applyAlignment="0" applyProtection="0"/>
    <xf numFmtId="0" fontId="57" fillId="27" borderId="0" applyNumberFormat="0" applyBorder="0" applyAlignment="0" applyProtection="0"/>
    <xf numFmtId="0" fontId="57" fillId="27" borderId="0" applyNumberFormat="0" applyBorder="0" applyAlignment="0" applyProtection="0"/>
    <xf numFmtId="0" fontId="57" fillId="27" borderId="0" applyNumberFormat="0" applyBorder="0" applyAlignment="0" applyProtection="0"/>
    <xf numFmtId="0" fontId="57" fillId="27" borderId="0" applyNumberFormat="0" applyBorder="0" applyAlignment="0" applyProtection="0"/>
    <xf numFmtId="0" fontId="57" fillId="2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0" fontId="2" fillId="0" borderId="0"/>
    <xf numFmtId="190" fontId="7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58" fillId="6" borderId="0" applyNumberFormat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0" fontId="2" fillId="28" borderId="41" applyNumberFormat="0" applyFont="0" applyAlignment="0" applyProtection="0"/>
    <xf numFmtId="182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63" fillId="0" borderId="43" applyNumberFormat="0" applyFill="0" applyAlignment="0" applyProtection="0"/>
    <xf numFmtId="0" fontId="3" fillId="0" borderId="0">
      <alignment horizontal="center" vertical="top" wrapText="1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" fillId="0" borderId="0">
      <alignment vertical="justify"/>
    </xf>
    <xf numFmtId="0" fontId="72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188" fontId="69" fillId="0" borderId="0">
      <protection locked="0"/>
    </xf>
    <xf numFmtId="0" fontId="73" fillId="0" borderId="0"/>
    <xf numFmtId="191" fontId="76" fillId="0" borderId="0"/>
    <xf numFmtId="0" fontId="2" fillId="0" borderId="0"/>
    <xf numFmtId="9" fontId="6" fillId="0" borderId="0" applyFont="0" applyFill="0" applyBorder="0" applyAlignment="0" applyProtection="0"/>
    <xf numFmtId="4" fontId="10" fillId="0" borderId="0">
      <alignment vertical="center"/>
    </xf>
    <xf numFmtId="4" fontId="22" fillId="0" borderId="0">
      <alignment vertical="center"/>
    </xf>
    <xf numFmtId="0" fontId="10" fillId="0" borderId="0"/>
    <xf numFmtId="0" fontId="6" fillId="0" borderId="0"/>
  </cellStyleXfs>
  <cellXfs count="488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/>
    <xf numFmtId="0" fontId="8" fillId="0" borderId="0" xfId="0" applyFont="1" applyAlignment="1">
      <alignment horizontal="center"/>
    </xf>
    <xf numFmtId="0" fontId="3" fillId="0" borderId="0" xfId="0" applyFont="1"/>
    <xf numFmtId="0" fontId="15" fillId="0" borderId="0" xfId="0" applyFont="1" applyFill="1" applyAlignment="1"/>
    <xf numFmtId="49" fontId="1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49" fontId="12" fillId="0" borderId="19" xfId="0" applyNumberFormat="1" applyFont="1" applyFill="1" applyBorder="1" applyAlignment="1">
      <alignment horizontal="center" vertical="center" wrapText="1"/>
    </xf>
    <xf numFmtId="49" fontId="12" fillId="0" borderId="20" xfId="0" applyNumberFormat="1" applyFont="1" applyFill="1" applyBorder="1" applyAlignment="1">
      <alignment horizontal="center" vertical="center" wrapText="1"/>
    </xf>
    <xf numFmtId="49" fontId="12" fillId="0" borderId="21" xfId="0" applyNumberFormat="1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16" fillId="0" borderId="0" xfId="0" applyFont="1" applyFill="1" applyBorder="1" applyAlignment="1">
      <alignment vertical="top"/>
    </xf>
    <xf numFmtId="3" fontId="17" fillId="0" borderId="22" xfId="0" applyNumberFormat="1" applyFont="1" applyFill="1" applyBorder="1" applyAlignment="1">
      <alignment horizontal="center" vertical="top"/>
    </xf>
    <xf numFmtId="49" fontId="12" fillId="0" borderId="23" xfId="0" applyNumberFormat="1" applyFont="1" applyFill="1" applyBorder="1" applyAlignment="1">
      <alignment horizontal="center" vertical="top" wrapText="1"/>
    </xf>
    <xf numFmtId="49" fontId="12" fillId="0" borderId="22" xfId="0" applyNumberFormat="1" applyFont="1" applyFill="1" applyBorder="1" applyAlignment="1">
      <alignment horizontal="left" vertical="top" wrapText="1"/>
    </xf>
    <xf numFmtId="3" fontId="12" fillId="0" borderId="22" xfId="0" applyNumberFormat="1" applyFont="1" applyFill="1" applyBorder="1" applyAlignment="1">
      <alignment horizontal="center" vertical="top"/>
    </xf>
    <xf numFmtId="0" fontId="12" fillId="0" borderId="22" xfId="0" applyNumberFormat="1" applyFont="1" applyFill="1" applyBorder="1" applyAlignment="1">
      <alignment horizontal="center" vertical="top"/>
    </xf>
    <xf numFmtId="1" fontId="12" fillId="0" borderId="22" xfId="0" applyNumberFormat="1" applyFont="1" applyFill="1" applyBorder="1" applyAlignment="1">
      <alignment horizontal="center" vertical="top"/>
    </xf>
    <xf numFmtId="0" fontId="12" fillId="0" borderId="22" xfId="0" applyFont="1" applyFill="1" applyBorder="1" applyAlignment="1">
      <alignment horizontal="center" vertical="top"/>
    </xf>
    <xf numFmtId="2" fontId="12" fillId="0" borderId="22" xfId="0" applyNumberFormat="1" applyFont="1" applyFill="1" applyBorder="1" applyAlignment="1">
      <alignment horizontal="center" vertical="top"/>
    </xf>
    <xf numFmtId="3" fontId="12" fillId="0" borderId="24" xfId="0" applyNumberFormat="1" applyFont="1" applyFill="1" applyBorder="1" applyAlignment="1">
      <alignment horizontal="center" vertical="top" wrapText="1"/>
    </xf>
    <xf numFmtId="3" fontId="18" fillId="0" borderId="22" xfId="0" applyNumberFormat="1" applyFont="1" applyFill="1" applyBorder="1" applyAlignment="1">
      <alignment horizontal="center" vertical="top"/>
    </xf>
    <xf numFmtId="165" fontId="12" fillId="0" borderId="22" xfId="0" applyNumberFormat="1" applyFont="1" applyFill="1" applyBorder="1" applyAlignment="1">
      <alignment horizontal="center" vertical="top"/>
    </xf>
    <xf numFmtId="1" fontId="14" fillId="0" borderId="22" xfId="0" applyNumberFormat="1" applyFont="1" applyFill="1" applyBorder="1" applyAlignment="1">
      <alignment horizontal="center" vertical="top"/>
    </xf>
    <xf numFmtId="3" fontId="14" fillId="0" borderId="22" xfId="0" applyNumberFormat="1" applyFont="1" applyFill="1" applyBorder="1" applyAlignment="1">
      <alignment horizontal="center" vertical="top"/>
    </xf>
    <xf numFmtId="49" fontId="12" fillId="0" borderId="25" xfId="0" applyNumberFormat="1" applyFont="1" applyFill="1" applyBorder="1" applyAlignment="1">
      <alignment horizontal="center" vertical="top" wrapText="1"/>
    </xf>
    <xf numFmtId="0" fontId="19" fillId="0" borderId="0" xfId="0" applyFont="1" applyFill="1"/>
    <xf numFmtId="0" fontId="3" fillId="3" borderId="0" xfId="0" applyFont="1" applyFill="1" applyBorder="1"/>
    <xf numFmtId="3" fontId="19" fillId="3" borderId="0" xfId="0" applyNumberFormat="1" applyFont="1" applyFill="1" applyBorder="1"/>
    <xf numFmtId="0" fontId="3" fillId="0" borderId="26" xfId="0" applyFont="1" applyFill="1" applyBorder="1" applyAlignment="1">
      <alignment horizontal="center" vertical="top" wrapText="1"/>
    </xf>
    <xf numFmtId="0" fontId="3" fillId="0" borderId="27" xfId="0" applyFont="1" applyFill="1" applyBorder="1" applyAlignment="1">
      <alignment horizontal="left" vertical="top"/>
    </xf>
    <xf numFmtId="165" fontId="3" fillId="0" borderId="27" xfId="0" applyNumberFormat="1" applyFont="1" applyFill="1" applyBorder="1" applyAlignment="1">
      <alignment horizontal="center" vertical="top" wrapText="1"/>
    </xf>
    <xf numFmtId="0" fontId="3" fillId="0" borderId="27" xfId="0" applyNumberFormat="1" applyFont="1" applyFill="1" applyBorder="1" applyAlignment="1">
      <alignment horizontal="center" vertical="top" wrapText="1"/>
    </xf>
    <xf numFmtId="3" fontId="3" fillId="0" borderId="27" xfId="0" applyNumberFormat="1" applyFont="1" applyFill="1" applyBorder="1" applyAlignment="1">
      <alignment horizontal="center" vertical="top" wrapText="1"/>
    </xf>
    <xf numFmtId="0" fontId="3" fillId="0" borderId="27" xfId="0" applyFont="1" applyFill="1" applyBorder="1" applyAlignment="1">
      <alignment horizontal="center" vertical="top" wrapText="1"/>
    </xf>
    <xf numFmtId="3" fontId="20" fillId="0" borderId="28" xfId="0" applyNumberFormat="1" applyFont="1" applyFill="1" applyBorder="1" applyAlignment="1">
      <alignment horizontal="center" vertical="top" wrapText="1"/>
    </xf>
    <xf numFmtId="3" fontId="12" fillId="0" borderId="0" xfId="0" applyNumberFormat="1" applyFont="1" applyFill="1" applyBorder="1" applyAlignment="1">
      <alignment horizontal="center" vertical="top" wrapText="1"/>
    </xf>
    <xf numFmtId="0" fontId="3" fillId="0" borderId="0" xfId="389" applyFont="1"/>
    <xf numFmtId="1" fontId="3" fillId="0" borderId="11" xfId="390" quotePrefix="1" applyNumberFormat="1" applyFont="1" applyFill="1" applyBorder="1" applyAlignment="1" applyProtection="1">
      <alignment horizontal="center"/>
      <protection locked="0"/>
    </xf>
    <xf numFmtId="49" fontId="3" fillId="0" borderId="1" xfId="392" applyNumberFormat="1" applyFont="1" applyFill="1" applyBorder="1" applyAlignment="1">
      <alignment horizontal="left" vertical="top" wrapText="1"/>
    </xf>
    <xf numFmtId="3" fontId="8" fillId="0" borderId="1" xfId="389" applyNumberFormat="1" applyFont="1" applyFill="1" applyBorder="1" applyAlignment="1">
      <alignment horizontal="center" vertical="top" wrapText="1"/>
    </xf>
    <xf numFmtId="0" fontId="8" fillId="19" borderId="53" xfId="393" applyFont="1" applyFill="1" applyBorder="1" applyAlignment="1">
      <alignment horizontal="left" vertical="top"/>
    </xf>
    <xf numFmtId="0" fontId="8" fillId="0" borderId="48" xfId="393" applyFont="1" applyFill="1" applyBorder="1" applyAlignment="1">
      <alignment horizontal="left" vertical="top"/>
    </xf>
    <xf numFmtId="0" fontId="8" fillId="0" borderId="0" xfId="393" applyFont="1" applyFill="1" applyBorder="1" applyAlignment="1">
      <alignment horizontal="left" vertical="top"/>
    </xf>
    <xf numFmtId="0" fontId="8" fillId="0" borderId="1" xfId="393" applyFont="1" applyFill="1" applyBorder="1" applyAlignment="1">
      <alignment horizontal="left" vertical="top"/>
    </xf>
    <xf numFmtId="0" fontId="3" fillId="0" borderId="50" xfId="389" applyFont="1" applyBorder="1"/>
    <xf numFmtId="0" fontId="3" fillId="0" borderId="0" xfId="1127" applyFont="1"/>
    <xf numFmtId="0" fontId="74" fillId="0" borderId="0" xfId="1127" applyFont="1" applyFill="1" applyAlignment="1">
      <alignment horizontal="center" vertical="top"/>
    </xf>
    <xf numFmtId="0" fontId="8" fillId="0" borderId="0" xfId="1127" applyFont="1" applyFill="1" applyAlignment="1">
      <alignment horizontal="right" vertical="top"/>
    </xf>
    <xf numFmtId="186" fontId="13" fillId="0" borderId="1" xfId="1128" applyNumberFormat="1" applyFont="1" applyFill="1" applyBorder="1" applyAlignment="1" applyProtection="1">
      <alignment horizontal="center" vertical="center" wrapText="1"/>
      <protection locked="0"/>
    </xf>
    <xf numFmtId="0" fontId="3" fillId="0" borderId="11" xfId="1127" applyFont="1" applyFill="1" applyBorder="1"/>
    <xf numFmtId="1" fontId="13" fillId="0" borderId="11" xfId="390" quotePrefix="1" applyNumberFormat="1" applyFont="1" applyFill="1" applyBorder="1" applyAlignment="1" applyProtection="1">
      <alignment horizontal="center"/>
      <protection locked="0"/>
    </xf>
    <xf numFmtId="0" fontId="3" fillId="0" borderId="4" xfId="1127" applyFont="1" applyBorder="1"/>
    <xf numFmtId="0" fontId="3" fillId="0" borderId="5" xfId="1127" applyFont="1" applyFill="1" applyBorder="1" applyAlignment="1">
      <alignment horizontal="center" vertical="top"/>
    </xf>
    <xf numFmtId="0" fontId="13" fillId="0" borderId="5" xfId="1127" applyFont="1" applyFill="1" applyBorder="1" applyAlignment="1">
      <alignment horizontal="center" vertical="top"/>
    </xf>
    <xf numFmtId="0" fontId="13" fillId="0" borderId="5" xfId="1127" applyFont="1" applyFill="1" applyBorder="1" applyAlignment="1">
      <alignment vertical="top"/>
    </xf>
    <xf numFmtId="2" fontId="8" fillId="0" borderId="5" xfId="1127" applyNumberFormat="1" applyFont="1" applyFill="1" applyBorder="1" applyAlignment="1">
      <alignment horizontal="center" vertical="top" wrapText="1"/>
    </xf>
    <xf numFmtId="0" fontId="3" fillId="0" borderId="6" xfId="1127" applyFont="1" applyFill="1" applyBorder="1" applyAlignment="1">
      <alignment horizontal="center" vertical="top"/>
    </xf>
    <xf numFmtId="0" fontId="3" fillId="0" borderId="14" xfId="1127" applyFont="1" applyBorder="1"/>
    <xf numFmtId="4" fontId="8" fillId="0" borderId="1" xfId="1127" applyNumberFormat="1" applyFont="1" applyFill="1" applyBorder="1" applyAlignment="1">
      <alignment vertical="top" wrapText="1"/>
    </xf>
    <xf numFmtId="4" fontId="8" fillId="0" borderId="1" xfId="1127" applyNumberFormat="1" applyFont="1" applyFill="1" applyBorder="1" applyAlignment="1">
      <alignment horizontal="center" vertical="top" wrapText="1"/>
    </xf>
    <xf numFmtId="4" fontId="8" fillId="0" borderId="7" xfId="1127" applyNumberFormat="1" applyFont="1" applyFill="1" applyBorder="1" applyAlignment="1">
      <alignment horizontal="center" vertical="top" wrapText="1"/>
    </xf>
    <xf numFmtId="4" fontId="74" fillId="0" borderId="1" xfId="1127" applyNumberFormat="1" applyFont="1" applyFill="1" applyBorder="1" applyAlignment="1">
      <alignment vertical="top" wrapText="1"/>
    </xf>
    <xf numFmtId="4" fontId="74" fillId="0" borderId="1" xfId="1127" applyNumberFormat="1" applyFont="1" applyFill="1" applyBorder="1" applyAlignment="1">
      <alignment horizontal="center" vertical="top" wrapText="1"/>
    </xf>
    <xf numFmtId="2" fontId="3" fillId="0" borderId="1" xfId="1127" applyNumberFormat="1" applyFont="1" applyFill="1" applyBorder="1" applyAlignment="1">
      <alignment horizontal="center" vertical="top" wrapText="1"/>
    </xf>
    <xf numFmtId="2" fontId="77" fillId="0" borderId="1" xfId="1127" applyNumberFormat="1" applyFont="1" applyFill="1" applyBorder="1" applyAlignment="1">
      <alignment horizontal="center" vertical="top" wrapText="1"/>
    </xf>
    <xf numFmtId="0" fontId="3" fillId="0" borderId="7" xfId="1127" applyFont="1" applyBorder="1"/>
    <xf numFmtId="0" fontId="3" fillId="0" borderId="1" xfId="1127" applyFont="1" applyBorder="1"/>
    <xf numFmtId="2" fontId="8" fillId="0" borderId="1" xfId="1127" applyNumberFormat="1" applyFont="1" applyFill="1" applyBorder="1" applyAlignment="1">
      <alignment horizontal="center" vertical="top" wrapText="1"/>
    </xf>
    <xf numFmtId="2" fontId="74" fillId="0" borderId="1" xfId="1127" applyNumberFormat="1" applyFont="1" applyFill="1" applyBorder="1" applyAlignment="1">
      <alignment horizontal="center" vertical="top" wrapText="1"/>
    </xf>
    <xf numFmtId="1" fontId="8" fillId="0" borderId="1" xfId="1127" applyNumberFormat="1" applyFont="1" applyFill="1" applyBorder="1" applyAlignment="1">
      <alignment vertical="top" wrapText="1"/>
    </xf>
    <xf numFmtId="0" fontId="8" fillId="0" borderId="1" xfId="1127" applyFont="1" applyFill="1" applyBorder="1" applyAlignment="1">
      <alignment vertical="top" wrapText="1"/>
    </xf>
    <xf numFmtId="0" fontId="74" fillId="0" borderId="1" xfId="1127" applyFont="1" applyFill="1" applyBorder="1" applyAlignment="1">
      <alignment vertical="top" wrapText="1"/>
    </xf>
    <xf numFmtId="4" fontId="3" fillId="0" borderId="1" xfId="1127" applyNumberFormat="1" applyFont="1" applyFill="1" applyBorder="1" applyAlignment="1">
      <alignment vertical="top" wrapText="1"/>
    </xf>
    <xf numFmtId="49" fontId="3" fillId="0" borderId="1" xfId="1129" applyNumberFormat="1" applyFont="1" applyBorder="1" applyAlignment="1">
      <alignment horizontal="left" vertical="center" wrapText="1"/>
    </xf>
    <xf numFmtId="0" fontId="3" fillId="0" borderId="1" xfId="1129" applyNumberFormat="1" applyFont="1" applyBorder="1" applyAlignment="1">
      <alignment horizontal="left" vertical="center" wrapText="1"/>
    </xf>
    <xf numFmtId="0" fontId="3" fillId="0" borderId="8" xfId="1127" applyFont="1" applyBorder="1"/>
    <xf numFmtId="0" fontId="3" fillId="0" borderId="9" xfId="390" applyFont="1" applyFill="1" applyBorder="1" applyAlignment="1" applyProtection="1">
      <alignment vertical="top" wrapText="1"/>
      <protection locked="0"/>
    </xf>
    <xf numFmtId="2" fontId="3" fillId="0" borderId="9" xfId="1127" applyNumberFormat="1" applyFont="1" applyFill="1" applyBorder="1" applyAlignment="1">
      <alignment horizontal="center" vertical="top" wrapText="1"/>
    </xf>
    <xf numFmtId="4" fontId="8" fillId="0" borderId="9" xfId="1127" applyNumberFormat="1" applyFont="1" applyFill="1" applyBorder="1" applyAlignment="1">
      <alignment vertical="top" wrapText="1"/>
    </xf>
    <xf numFmtId="4" fontId="74" fillId="0" borderId="9" xfId="1127" applyNumberFormat="1" applyFont="1" applyFill="1" applyBorder="1" applyAlignment="1">
      <alignment vertical="top" wrapText="1"/>
    </xf>
    <xf numFmtId="2" fontId="77" fillId="0" borderId="9" xfId="1127" applyNumberFormat="1" applyFont="1" applyFill="1" applyBorder="1" applyAlignment="1">
      <alignment horizontal="center" vertical="top" wrapText="1"/>
    </xf>
    <xf numFmtId="4" fontId="74" fillId="0" borderId="9" xfId="1127" applyNumberFormat="1" applyFont="1" applyFill="1" applyBorder="1" applyAlignment="1">
      <alignment horizontal="center" vertical="top" wrapText="1"/>
    </xf>
    <xf numFmtId="4" fontId="8" fillId="0" borderId="9" xfId="1127" applyNumberFormat="1" applyFont="1" applyFill="1" applyBorder="1" applyAlignment="1">
      <alignment horizontal="center" vertical="top" wrapText="1"/>
    </xf>
    <xf numFmtId="4" fontId="8" fillId="0" borderId="15" xfId="1127" applyNumberFormat="1" applyFont="1" applyFill="1" applyBorder="1" applyAlignment="1">
      <alignment horizontal="center" vertical="top" wrapText="1"/>
    </xf>
    <xf numFmtId="0" fontId="3" fillId="0" borderId="45" xfId="1127" applyFont="1" applyBorder="1"/>
    <xf numFmtId="4" fontId="8" fillId="19" borderId="22" xfId="1127" applyNumberFormat="1" applyFont="1" applyFill="1" applyBorder="1" applyAlignment="1">
      <alignment vertical="top" wrapText="1"/>
    </xf>
    <xf numFmtId="4" fontId="74" fillId="19" borderId="22" xfId="1127" applyNumberFormat="1" applyFont="1" applyFill="1" applyBorder="1" applyAlignment="1">
      <alignment vertical="top" wrapText="1"/>
    </xf>
    <xf numFmtId="4" fontId="74" fillId="19" borderId="22" xfId="1127" applyNumberFormat="1" applyFont="1" applyFill="1" applyBorder="1" applyAlignment="1">
      <alignment horizontal="center" vertical="top" wrapText="1"/>
    </xf>
    <xf numFmtId="4" fontId="8" fillId="19" borderId="22" xfId="1127" applyNumberFormat="1" applyFont="1" applyFill="1" applyBorder="1" applyAlignment="1">
      <alignment horizontal="center" vertical="top" wrapText="1"/>
    </xf>
    <xf numFmtId="4" fontId="8" fillId="19" borderId="24" xfId="1127" applyNumberFormat="1" applyFont="1" applyFill="1" applyBorder="1" applyAlignment="1">
      <alignment horizontal="center" vertical="top" wrapText="1"/>
    </xf>
    <xf numFmtId="2" fontId="3" fillId="19" borderId="53" xfId="1127" applyNumberFormat="1" applyFont="1" applyFill="1" applyBorder="1" applyAlignment="1">
      <alignment horizontal="center" vertical="top" wrapText="1"/>
    </xf>
    <xf numFmtId="9" fontId="8" fillId="19" borderId="53" xfId="1130" applyFont="1" applyFill="1" applyBorder="1" applyAlignment="1">
      <alignment horizontal="center" vertical="top" wrapText="1"/>
    </xf>
    <xf numFmtId="9" fontId="74" fillId="19" borderId="53" xfId="1130" applyFont="1" applyFill="1" applyBorder="1" applyAlignment="1">
      <alignment horizontal="center" vertical="top" wrapText="1"/>
    </xf>
    <xf numFmtId="2" fontId="77" fillId="19" borderId="53" xfId="1127" applyNumberFormat="1" applyFont="1" applyFill="1" applyBorder="1" applyAlignment="1">
      <alignment horizontal="center" vertical="top" wrapText="1"/>
    </xf>
    <xf numFmtId="4" fontId="74" fillId="19" borderId="53" xfId="1127" applyNumberFormat="1" applyFont="1" applyFill="1" applyBorder="1" applyAlignment="1">
      <alignment horizontal="center" vertical="top" wrapText="1"/>
    </xf>
    <xf numFmtId="4" fontId="8" fillId="19" borderId="53" xfId="1127" applyNumberFormat="1" applyFont="1" applyFill="1" applyBorder="1" applyAlignment="1">
      <alignment horizontal="center" vertical="top" wrapText="1"/>
    </xf>
    <xf numFmtId="4" fontId="8" fillId="19" borderId="54" xfId="1127" applyNumberFormat="1" applyFont="1" applyFill="1" applyBorder="1" applyAlignment="1">
      <alignment horizontal="center" vertical="top" wrapText="1"/>
    </xf>
    <xf numFmtId="0" fontId="3" fillId="0" borderId="55" xfId="1127" applyFont="1" applyBorder="1"/>
    <xf numFmtId="4" fontId="8" fillId="19" borderId="56" xfId="1127" applyNumberFormat="1" applyFont="1" applyFill="1" applyBorder="1" applyAlignment="1">
      <alignment vertical="top" wrapText="1"/>
    </xf>
    <xf numFmtId="4" fontId="74" fillId="19" borderId="56" xfId="1127" applyNumberFormat="1" applyFont="1" applyFill="1" applyBorder="1" applyAlignment="1">
      <alignment vertical="top" wrapText="1"/>
    </xf>
    <xf numFmtId="4" fontId="74" fillId="19" borderId="56" xfId="1127" applyNumberFormat="1" applyFont="1" applyFill="1" applyBorder="1" applyAlignment="1">
      <alignment horizontal="center" vertical="top" wrapText="1"/>
    </xf>
    <xf numFmtId="4" fontId="8" fillId="19" borderId="56" xfId="1127" applyNumberFormat="1" applyFont="1" applyFill="1" applyBorder="1" applyAlignment="1">
      <alignment horizontal="center" vertical="top" wrapText="1"/>
    </xf>
    <xf numFmtId="4" fontId="8" fillId="19" borderId="57" xfId="1127" applyNumberFormat="1" applyFont="1" applyFill="1" applyBorder="1" applyAlignment="1">
      <alignment horizontal="center" vertical="top" wrapText="1"/>
    </xf>
    <xf numFmtId="4" fontId="68" fillId="19" borderId="1" xfId="1127" applyNumberFormat="1" applyFont="1" applyFill="1" applyBorder="1" applyAlignment="1">
      <alignment vertical="top" wrapText="1"/>
    </xf>
    <xf numFmtId="4" fontId="8" fillId="19" borderId="1" xfId="1127" applyNumberFormat="1" applyFont="1" applyFill="1" applyBorder="1" applyAlignment="1">
      <alignment vertical="top" wrapText="1"/>
    </xf>
    <xf numFmtId="4" fontId="74" fillId="19" borderId="1" xfId="1127" applyNumberFormat="1" applyFont="1" applyFill="1" applyBorder="1" applyAlignment="1">
      <alignment vertical="top" wrapText="1"/>
    </xf>
    <xf numFmtId="4" fontId="74" fillId="19" borderId="1" xfId="1127" applyNumberFormat="1" applyFont="1" applyFill="1" applyBorder="1" applyAlignment="1">
      <alignment horizontal="center" vertical="top" wrapText="1"/>
    </xf>
    <xf numFmtId="4" fontId="8" fillId="19" borderId="1" xfId="1127" applyNumberFormat="1" applyFont="1" applyFill="1" applyBorder="1" applyAlignment="1">
      <alignment horizontal="center" vertical="top" wrapText="1"/>
    </xf>
    <xf numFmtId="4" fontId="8" fillId="19" borderId="7" xfId="1127" applyNumberFormat="1" applyFont="1" applyFill="1" applyBorder="1" applyAlignment="1">
      <alignment horizontal="center" vertical="top" wrapText="1"/>
    </xf>
    <xf numFmtId="0" fontId="3" fillId="0" borderId="47" xfId="1127" applyFont="1" applyBorder="1"/>
    <xf numFmtId="4" fontId="8" fillId="19" borderId="11" xfId="1127" applyNumberFormat="1" applyFont="1" applyFill="1" applyBorder="1" applyAlignment="1">
      <alignment vertical="top" wrapText="1"/>
    </xf>
    <xf numFmtId="4" fontId="74" fillId="19" borderId="11" xfId="1127" applyNumberFormat="1" applyFont="1" applyFill="1" applyBorder="1" applyAlignment="1">
      <alignment vertical="top" wrapText="1"/>
    </xf>
    <xf numFmtId="4" fontId="74" fillId="19" borderId="11" xfId="1127" applyNumberFormat="1" applyFont="1" applyFill="1" applyBorder="1" applyAlignment="1">
      <alignment horizontal="center" vertical="top" wrapText="1"/>
    </xf>
    <xf numFmtId="4" fontId="8" fillId="19" borderId="11" xfId="1127" applyNumberFormat="1" applyFont="1" applyFill="1" applyBorder="1" applyAlignment="1">
      <alignment horizontal="center" vertical="top" wrapText="1"/>
    </xf>
    <xf numFmtId="4" fontId="8" fillId="19" borderId="52" xfId="1127" applyNumberFormat="1" applyFont="1" applyFill="1" applyBorder="1" applyAlignment="1">
      <alignment horizontal="center" vertical="top" wrapText="1"/>
    </xf>
    <xf numFmtId="4" fontId="8" fillId="19" borderId="9" xfId="1127" applyNumberFormat="1" applyFont="1" applyFill="1" applyBorder="1" applyAlignment="1">
      <alignment vertical="top" wrapText="1"/>
    </xf>
    <xf numFmtId="4" fontId="74" fillId="19" borderId="9" xfId="1127" applyNumberFormat="1" applyFont="1" applyFill="1" applyBorder="1" applyAlignment="1">
      <alignment vertical="top" wrapText="1"/>
    </xf>
    <xf numFmtId="4" fontId="74" fillId="19" borderId="9" xfId="1127" applyNumberFormat="1" applyFont="1" applyFill="1" applyBorder="1" applyAlignment="1">
      <alignment horizontal="center" vertical="top" wrapText="1"/>
    </xf>
    <xf numFmtId="4" fontId="8" fillId="19" borderId="9" xfId="1127" applyNumberFormat="1" applyFont="1" applyFill="1" applyBorder="1" applyAlignment="1">
      <alignment horizontal="center" vertical="top" wrapText="1"/>
    </xf>
    <xf numFmtId="4" fontId="8" fillId="19" borderId="15" xfId="1127" applyNumberFormat="1" applyFont="1" applyFill="1" applyBorder="1" applyAlignment="1">
      <alignment horizontal="center" vertical="top" wrapText="1"/>
    </xf>
    <xf numFmtId="0" fontId="3" fillId="0" borderId="0" xfId="1127" applyFont="1" applyBorder="1"/>
    <xf numFmtId="4" fontId="8" fillId="0" borderId="58" xfId="1127" applyNumberFormat="1" applyFont="1" applyFill="1" applyBorder="1" applyAlignment="1">
      <alignment vertical="top" wrapText="1"/>
    </xf>
    <xf numFmtId="4" fontId="8" fillId="0" borderId="0" xfId="1127" applyNumberFormat="1" applyFont="1" applyFill="1" applyBorder="1" applyAlignment="1">
      <alignment vertical="top" wrapText="1"/>
    </xf>
    <xf numFmtId="4" fontId="8" fillId="0" borderId="0" xfId="1127" applyNumberFormat="1" applyFont="1" applyFill="1" applyBorder="1" applyAlignment="1">
      <alignment horizontal="center" vertical="top" wrapText="1"/>
    </xf>
    <xf numFmtId="1" fontId="8" fillId="19" borderId="2" xfId="1127" applyNumberFormat="1" applyFont="1" applyFill="1" applyBorder="1" applyAlignment="1">
      <alignment horizontal="center" vertical="top" wrapText="1"/>
    </xf>
    <xf numFmtId="1" fontId="8" fillId="19" borderId="1" xfId="1127" applyNumberFormat="1" applyFont="1" applyFill="1" applyBorder="1" applyAlignment="1">
      <alignment horizontal="center" vertical="top" wrapText="1"/>
    </xf>
    <xf numFmtId="1" fontId="8" fillId="19" borderId="1" xfId="1127" applyNumberFormat="1" applyFont="1" applyFill="1" applyBorder="1" applyAlignment="1">
      <alignment horizontal="center"/>
    </xf>
    <xf numFmtId="1" fontId="3" fillId="19" borderId="1" xfId="1127" applyNumberFormat="1" applyFont="1" applyFill="1" applyBorder="1" applyAlignment="1">
      <alignment horizontal="center"/>
    </xf>
    <xf numFmtId="1" fontId="3" fillId="0" borderId="0" xfId="1127" applyNumberFormat="1" applyFont="1" applyFill="1" applyBorder="1" applyAlignment="1">
      <alignment horizontal="center"/>
    </xf>
    <xf numFmtId="1" fontId="8" fillId="0" borderId="0" xfId="1127" applyNumberFormat="1" applyFont="1" applyFill="1" applyBorder="1" applyAlignment="1">
      <alignment horizontal="center"/>
    </xf>
    <xf numFmtId="1" fontId="77" fillId="0" borderId="0" xfId="1127" applyNumberFormat="1" applyFont="1" applyFill="1" applyBorder="1" applyAlignment="1">
      <alignment horizontal="center"/>
    </xf>
    <xf numFmtId="0" fontId="77" fillId="0" borderId="0" xfId="1127" applyFont="1" applyFill="1" applyBorder="1"/>
    <xf numFmtId="0" fontId="77" fillId="0" borderId="0" xfId="1127" applyFont="1"/>
    <xf numFmtId="0" fontId="3" fillId="0" borderId="48" xfId="1127" applyFont="1" applyBorder="1"/>
    <xf numFmtId="0" fontId="77" fillId="0" borderId="0" xfId="1127" applyFont="1" applyBorder="1"/>
    <xf numFmtId="1" fontId="74" fillId="0" borderId="0" xfId="1127" applyNumberFormat="1" applyFont="1" applyFill="1" applyBorder="1" applyAlignment="1">
      <alignment horizontal="center"/>
    </xf>
    <xf numFmtId="0" fontId="3" fillId="0" borderId="0" xfId="1127" applyFont="1" applyFill="1" applyBorder="1"/>
    <xf numFmtId="1" fontId="8" fillId="0" borderId="0" xfId="1127" applyNumberFormat="1" applyFont="1" applyBorder="1" applyAlignment="1">
      <alignment horizontal="center"/>
    </xf>
    <xf numFmtId="0" fontId="78" fillId="0" borderId="4" xfId="393" applyFont="1" applyFill="1" applyBorder="1" applyAlignment="1">
      <alignment horizontal="left" vertical="top"/>
    </xf>
    <xf numFmtId="0" fontId="78" fillId="0" borderId="5" xfId="393" applyFont="1" applyFill="1" applyBorder="1" applyAlignment="1">
      <alignment horizontal="left" vertical="top"/>
    </xf>
    <xf numFmtId="1" fontId="8" fillId="19" borderId="6" xfId="1127" applyNumberFormat="1" applyFont="1" applyFill="1" applyBorder="1" applyAlignment="1">
      <alignment horizontal="center" vertical="top" wrapText="1"/>
    </xf>
    <xf numFmtId="1" fontId="74" fillId="0" borderId="0" xfId="1127" applyNumberFormat="1" applyFont="1" applyBorder="1" applyAlignment="1">
      <alignment horizontal="center"/>
    </xf>
    <xf numFmtId="0" fontId="3" fillId="0" borderId="14" xfId="1127" applyFont="1" applyBorder="1" applyAlignment="1">
      <alignment horizontal="center"/>
    </xf>
    <xf numFmtId="0" fontId="3" fillId="0" borderId="1" xfId="1127" applyFont="1" applyBorder="1" applyAlignment="1">
      <alignment horizontal="center"/>
    </xf>
    <xf numFmtId="1" fontId="8" fillId="19" borderId="7" xfId="1127" applyNumberFormat="1" applyFont="1" applyFill="1" applyBorder="1" applyAlignment="1">
      <alignment horizontal="center" vertical="center" wrapText="1"/>
    </xf>
    <xf numFmtId="1" fontId="8" fillId="0" borderId="0" xfId="1127" applyNumberFormat="1" applyFont="1" applyFill="1" applyBorder="1" applyAlignment="1">
      <alignment horizontal="center" vertical="center" wrapText="1"/>
    </xf>
    <xf numFmtId="0" fontId="8" fillId="0" borderId="1" xfId="393" applyFont="1" applyFill="1" applyBorder="1" applyAlignment="1">
      <alignment horizontal="left" vertical="top" wrapText="1"/>
    </xf>
    <xf numFmtId="0" fontId="3" fillId="0" borderId="8" xfId="1127" applyFont="1" applyBorder="1" applyAlignment="1">
      <alignment horizontal="center"/>
    </xf>
    <xf numFmtId="0" fontId="8" fillId="0" borderId="9" xfId="393" applyFont="1" applyFill="1" applyBorder="1" applyAlignment="1">
      <alignment horizontal="left" vertical="top"/>
    </xf>
    <xf numFmtId="0" fontId="3" fillId="0" borderId="9" xfId="1127" applyFont="1" applyBorder="1" applyAlignment="1">
      <alignment horizontal="center"/>
    </xf>
    <xf numFmtId="0" fontId="3" fillId="0" borderId="0" xfId="1127" applyFont="1" applyBorder="1" applyAlignment="1">
      <alignment horizontal="center"/>
    </xf>
    <xf numFmtId="0" fontId="8" fillId="0" borderId="5" xfId="1127" applyNumberFormat="1" applyFont="1" applyFill="1" applyBorder="1" applyAlignment="1">
      <alignment horizontal="left" vertical="center" wrapText="1"/>
    </xf>
    <xf numFmtId="2" fontId="3" fillId="19" borderId="7" xfId="1127" applyNumberFormat="1" applyFont="1" applyFill="1" applyBorder="1" applyAlignment="1">
      <alignment horizontal="center" vertical="center" wrapText="1"/>
    </xf>
    <xf numFmtId="192" fontId="8" fillId="19" borderId="7" xfId="1127" applyNumberFormat="1" applyFont="1" applyFill="1" applyBorder="1" applyAlignment="1">
      <alignment horizontal="center"/>
    </xf>
    <xf numFmtId="2" fontId="8" fillId="19" borderId="7" xfId="1127" applyNumberFormat="1" applyFont="1" applyFill="1" applyBorder="1" applyAlignment="1">
      <alignment horizontal="center"/>
    </xf>
    <xf numFmtId="9" fontId="8" fillId="19" borderId="7" xfId="1127" applyNumberFormat="1" applyFont="1" applyFill="1" applyBorder="1" applyAlignment="1">
      <alignment horizontal="center"/>
    </xf>
    <xf numFmtId="3" fontId="13" fillId="0" borderId="1" xfId="1127" applyNumberFormat="1" applyFont="1" applyFill="1" applyBorder="1" applyAlignment="1">
      <alignment vertical="top" wrapText="1"/>
    </xf>
    <xf numFmtId="4" fontId="13" fillId="0" borderId="1" xfId="1127" applyNumberFormat="1" applyFont="1" applyFill="1" applyBorder="1" applyAlignment="1">
      <alignment vertical="top" wrapText="1"/>
    </xf>
    <xf numFmtId="4" fontId="13" fillId="0" borderId="1" xfId="1127" applyNumberFormat="1" applyFont="1" applyFill="1" applyBorder="1" applyAlignment="1">
      <alignment horizontal="center" vertical="top" wrapText="1"/>
    </xf>
    <xf numFmtId="4" fontId="3" fillId="0" borderId="1" xfId="1127" applyNumberFormat="1" applyFont="1" applyFill="1" applyBorder="1" applyAlignment="1">
      <alignment horizontal="center" vertical="top" wrapText="1"/>
    </xf>
    <xf numFmtId="4" fontId="3" fillId="0" borderId="7" xfId="1127" applyNumberFormat="1" applyFont="1" applyFill="1" applyBorder="1" applyAlignment="1">
      <alignment horizontal="center" vertical="top" wrapText="1"/>
    </xf>
    <xf numFmtId="0" fontId="8" fillId="0" borderId="1" xfId="1127" applyNumberFormat="1" applyFont="1" applyFill="1" applyBorder="1" applyAlignment="1">
      <alignment horizontal="left" vertical="center" wrapText="1"/>
    </xf>
    <xf numFmtId="0" fontId="3" fillId="0" borderId="1" xfId="1127" applyFont="1" applyFill="1" applyBorder="1" applyAlignment="1">
      <alignment horizontal="center" vertical="top"/>
    </xf>
    <xf numFmtId="0" fontId="13" fillId="0" borderId="1" xfId="1127" applyFont="1" applyFill="1" applyBorder="1" applyAlignment="1">
      <alignment horizontal="center" vertical="top"/>
    </xf>
    <xf numFmtId="0" fontId="13" fillId="0" borderId="1" xfId="1127" applyFont="1" applyFill="1" applyBorder="1" applyAlignment="1">
      <alignment vertical="top"/>
    </xf>
    <xf numFmtId="0" fontId="3" fillId="0" borderId="1" xfId="30" applyFont="1" applyFill="1" applyBorder="1" applyAlignment="1">
      <alignment horizontal="left" vertical="center" wrapText="1"/>
    </xf>
    <xf numFmtId="0" fontId="3" fillId="0" borderId="1" xfId="30" applyFont="1" applyFill="1" applyBorder="1" applyAlignment="1">
      <alignment vertical="center" wrapText="1"/>
    </xf>
    <xf numFmtId="0" fontId="3" fillId="0" borderId="16" xfId="1127" applyFont="1" applyBorder="1"/>
    <xf numFmtId="4" fontId="8" fillId="0" borderId="2" xfId="1127" applyNumberFormat="1" applyFont="1" applyFill="1" applyBorder="1" applyAlignment="1">
      <alignment vertical="top" wrapText="1"/>
    </xf>
    <xf numFmtId="0" fontId="3" fillId="0" borderId="7" xfId="1127" applyFont="1" applyFill="1" applyBorder="1" applyAlignment="1">
      <alignment horizontal="center" vertical="top"/>
    </xf>
    <xf numFmtId="4" fontId="74" fillId="0" borderId="2" xfId="1127" applyNumberFormat="1" applyFont="1" applyFill="1" applyBorder="1" applyAlignment="1">
      <alignment vertical="top" wrapText="1"/>
    </xf>
    <xf numFmtId="4" fontId="74" fillId="0" borderId="2" xfId="1127" applyNumberFormat="1" applyFont="1" applyFill="1" applyBorder="1" applyAlignment="1">
      <alignment horizontal="center" vertical="top" wrapText="1"/>
    </xf>
    <xf numFmtId="4" fontId="8" fillId="0" borderId="2" xfId="1127" applyNumberFormat="1" applyFont="1" applyFill="1" applyBorder="1" applyAlignment="1">
      <alignment horizontal="center" vertical="top" wrapText="1"/>
    </xf>
    <xf numFmtId="4" fontId="8" fillId="0" borderId="17" xfId="1127" applyNumberFormat="1" applyFont="1" applyFill="1" applyBorder="1" applyAlignment="1">
      <alignment horizontal="center" vertical="top" wrapText="1"/>
    </xf>
    <xf numFmtId="4" fontId="8" fillId="0" borderId="61" xfId="1127" applyNumberFormat="1" applyFont="1" applyFill="1" applyBorder="1" applyAlignment="1">
      <alignment vertical="top" wrapText="1"/>
    </xf>
    <xf numFmtId="2" fontId="3" fillId="0" borderId="61" xfId="1127" applyNumberFormat="1" applyFont="1" applyFill="1" applyBorder="1" applyAlignment="1">
      <alignment horizontal="center" vertical="top" wrapText="1"/>
    </xf>
    <xf numFmtId="4" fontId="8" fillId="0" borderId="61" xfId="1127" applyNumberFormat="1" applyFont="1" applyFill="1" applyBorder="1" applyAlignment="1">
      <alignment horizontal="center" vertical="center" wrapText="1"/>
    </xf>
    <xf numFmtId="3" fontId="3" fillId="0" borderId="1" xfId="1127" applyNumberFormat="1" applyFont="1" applyFill="1" applyBorder="1" applyAlignment="1">
      <alignment horizontal="center" vertical="center" wrapText="1"/>
    </xf>
    <xf numFmtId="4" fontId="12" fillId="0" borderId="0" xfId="1131" applyFont="1" applyAlignment="1"/>
    <xf numFmtId="4" fontId="12" fillId="0" borderId="0" xfId="1131" applyFont="1">
      <alignment vertical="center"/>
    </xf>
    <xf numFmtId="4" fontId="3" fillId="0" borderId="0" xfId="1131" applyFont="1">
      <alignment vertical="center"/>
    </xf>
    <xf numFmtId="0" fontId="8" fillId="0" borderId="0" xfId="1131" applyNumberFormat="1" applyFont="1" applyAlignment="1"/>
    <xf numFmtId="3" fontId="3" fillId="0" borderId="62" xfId="1131" applyNumberFormat="1" applyFont="1" applyBorder="1" applyAlignment="1">
      <alignment horizontal="center" vertical="center" wrapText="1"/>
    </xf>
    <xf numFmtId="3" fontId="3" fillId="0" borderId="66" xfId="1131" applyNumberFormat="1" applyFont="1" applyBorder="1" applyAlignment="1">
      <alignment horizontal="center" vertical="center" wrapText="1"/>
    </xf>
    <xf numFmtId="4" fontId="3" fillId="3" borderId="5" xfId="1131" applyFont="1" applyFill="1" applyBorder="1" applyAlignment="1">
      <alignment horizontal="left" vertical="center" wrapText="1"/>
    </xf>
    <xf numFmtId="3" fontId="3" fillId="0" borderId="5" xfId="1131" applyNumberFormat="1" applyFont="1" applyBorder="1" applyAlignment="1">
      <alignment horizontal="center" vertical="center" wrapText="1"/>
    </xf>
    <xf numFmtId="4" fontId="3" fillId="0" borderId="5" xfId="1131" applyNumberFormat="1" applyFont="1" applyBorder="1" applyAlignment="1">
      <alignment horizontal="center" vertical="center" wrapText="1"/>
    </xf>
    <xf numFmtId="4" fontId="3" fillId="0" borderId="6" xfId="1131" applyNumberFormat="1" applyFont="1" applyBorder="1" applyAlignment="1">
      <alignment horizontal="center" vertical="center" wrapText="1"/>
    </xf>
    <xf numFmtId="4" fontId="3" fillId="3" borderId="1" xfId="1131" applyFont="1" applyFill="1" applyBorder="1" applyAlignment="1">
      <alignment horizontal="left" vertical="center" wrapText="1"/>
    </xf>
    <xf numFmtId="3" fontId="3" fillId="0" borderId="1" xfId="1131" applyNumberFormat="1" applyFont="1" applyBorder="1" applyAlignment="1">
      <alignment horizontal="center" vertical="center" wrapText="1"/>
    </xf>
    <xf numFmtId="4" fontId="3" fillId="0" borderId="1" xfId="1131" applyNumberFormat="1" applyFont="1" applyBorder="1" applyAlignment="1">
      <alignment horizontal="center" vertical="center" wrapText="1"/>
    </xf>
    <xf numFmtId="4" fontId="3" fillId="0" borderId="7" xfId="1131" applyNumberFormat="1" applyFont="1" applyBorder="1" applyAlignment="1">
      <alignment horizontal="center" vertical="center" wrapText="1"/>
    </xf>
    <xf numFmtId="4" fontId="3" fillId="2" borderId="14" xfId="1131" applyFont="1" applyFill="1" applyBorder="1" applyAlignment="1">
      <alignment vertical="center" wrapText="1"/>
    </xf>
    <xf numFmtId="4" fontId="3" fillId="0" borderId="14" xfId="1131" applyFont="1" applyFill="1" applyBorder="1" applyAlignment="1">
      <alignment horizontal="left" vertical="center" wrapText="1"/>
    </xf>
    <xf numFmtId="4" fontId="3" fillId="0" borderId="8" xfId="1131" applyFont="1" applyFill="1" applyBorder="1" applyAlignment="1">
      <alignment horizontal="left" vertical="center" wrapText="1"/>
    </xf>
    <xf numFmtId="4" fontId="3" fillId="3" borderId="9" xfId="1131" applyFont="1" applyFill="1" applyBorder="1" applyAlignment="1">
      <alignment horizontal="left" vertical="center" wrapText="1"/>
    </xf>
    <xf numFmtId="3" fontId="3" fillId="0" borderId="9" xfId="1131" applyNumberFormat="1" applyFont="1" applyBorder="1" applyAlignment="1">
      <alignment horizontal="center" vertical="center" wrapText="1"/>
    </xf>
    <xf numFmtId="4" fontId="3" fillId="0" borderId="9" xfId="1131" applyNumberFormat="1" applyFont="1" applyBorder="1" applyAlignment="1">
      <alignment horizontal="center" vertical="center" wrapText="1"/>
    </xf>
    <xf numFmtId="4" fontId="3" fillId="0" borderId="15" xfId="1131" applyNumberFormat="1" applyFont="1" applyBorder="1" applyAlignment="1">
      <alignment horizontal="center" vertical="center" wrapText="1"/>
    </xf>
    <xf numFmtId="4" fontId="8" fillId="0" borderId="64" xfId="1131" applyNumberFormat="1" applyFont="1" applyBorder="1" applyAlignment="1">
      <alignment horizontal="right" vertical="top" wrapText="1"/>
    </xf>
    <xf numFmtId="0" fontId="82" fillId="3" borderId="0" xfId="34" applyNumberFormat="1" applyFont="1" applyFill="1" applyAlignment="1">
      <alignment vertical="center" wrapText="1"/>
    </xf>
    <xf numFmtId="4" fontId="83" fillId="3" borderId="0" xfId="1131" applyFont="1" applyFill="1">
      <alignment vertical="center"/>
    </xf>
    <xf numFmtId="0" fontId="8" fillId="0" borderId="0" xfId="1127" applyFont="1" applyFill="1" applyAlignment="1">
      <alignment horizontal="center" vertical="top"/>
    </xf>
    <xf numFmtId="1" fontId="8" fillId="0" borderId="0" xfId="1127" applyNumberFormat="1" applyFont="1" applyFill="1" applyBorder="1" applyAlignment="1">
      <alignment horizontal="center" vertical="top" wrapText="1"/>
    </xf>
    <xf numFmtId="0" fontId="3" fillId="0" borderId="1" xfId="29" applyFont="1" applyFill="1" applyBorder="1" applyAlignment="1">
      <alignment vertical="center" wrapText="1"/>
    </xf>
    <xf numFmtId="3" fontId="3" fillId="0" borderId="1" xfId="6" applyNumberFormat="1" applyFont="1" applyFill="1" applyBorder="1" applyAlignment="1">
      <alignment horizontal="center" vertical="center" wrapText="1"/>
    </xf>
    <xf numFmtId="3" fontId="3" fillId="0" borderId="1" xfId="28" applyNumberFormat="1" applyFont="1" applyFill="1" applyBorder="1" applyAlignment="1">
      <alignment horizontal="center" vertical="center" wrapText="1"/>
    </xf>
    <xf numFmtId="3" fontId="3" fillId="3" borderId="1" xfId="28" applyNumberFormat="1" applyFont="1" applyFill="1" applyBorder="1" applyAlignment="1">
      <alignment horizontal="center" vertical="center" wrapText="1"/>
    </xf>
    <xf numFmtId="0" fontId="3" fillId="0" borderId="0" xfId="389" applyFont="1" applyBorder="1" applyAlignment="1">
      <alignment horizontal="center"/>
    </xf>
    <xf numFmtId="3" fontId="8" fillId="0" borderId="61" xfId="1127" applyNumberFormat="1" applyFont="1" applyFill="1" applyBorder="1" applyAlignment="1">
      <alignment vertical="top" wrapText="1"/>
    </xf>
    <xf numFmtId="0" fontId="10" fillId="0" borderId="0" xfId="1129" applyNumberFormat="1" applyFont="1" applyAlignment="1"/>
    <xf numFmtId="0" fontId="84" fillId="31" borderId="0" xfId="1129" applyNumberFormat="1" applyFont="1" applyFill="1" applyAlignment="1">
      <alignment horizontal="center" vertical="center"/>
    </xf>
    <xf numFmtId="0" fontId="84" fillId="31" borderId="0" xfId="1129" applyNumberFormat="1" applyFont="1" applyFill="1" applyAlignment="1">
      <alignment horizontal="left"/>
    </xf>
    <xf numFmtId="0" fontId="84" fillId="0" borderId="0" xfId="1129" applyNumberFormat="1" applyFont="1" applyAlignment="1">
      <alignment horizontal="center" vertical="center"/>
    </xf>
    <xf numFmtId="0" fontId="84" fillId="0" borderId="0" xfId="1129" applyNumberFormat="1" applyFont="1" applyBorder="1" applyAlignment="1">
      <alignment horizontal="center" vertical="center"/>
    </xf>
    <xf numFmtId="0" fontId="84" fillId="0" borderId="0" xfId="1129" applyNumberFormat="1" applyFont="1" applyBorder="1" applyAlignment="1">
      <alignment horizontal="left"/>
    </xf>
    <xf numFmtId="0" fontId="84" fillId="0" borderId="0" xfId="1129" applyNumberFormat="1" applyFont="1" applyBorder="1" applyAlignment="1">
      <alignment horizontal="right"/>
    </xf>
    <xf numFmtId="0" fontId="84" fillId="0" borderId="0" xfId="1129" applyNumberFormat="1" applyFont="1" applyAlignment="1">
      <alignment horizontal="right"/>
    </xf>
    <xf numFmtId="0" fontId="84" fillId="0" borderId="0" xfId="1129" applyNumberFormat="1" applyFont="1" applyAlignment="1">
      <alignment horizontal="left"/>
    </xf>
    <xf numFmtId="0" fontId="84" fillId="3" borderId="0" xfId="1129" applyNumberFormat="1" applyFont="1" applyFill="1" applyAlignment="1">
      <alignment horizontal="center" vertical="center"/>
    </xf>
    <xf numFmtId="0" fontId="84" fillId="3" borderId="0" xfId="1129" applyNumberFormat="1" applyFont="1" applyFill="1" applyAlignment="1">
      <alignment horizontal="left"/>
    </xf>
    <xf numFmtId="0" fontId="84" fillId="3" borderId="0" xfId="1129" applyNumberFormat="1" applyFont="1" applyFill="1" applyAlignment="1">
      <alignment horizontal="right"/>
    </xf>
    <xf numFmtId="0" fontId="13" fillId="3" borderId="0" xfId="1129" applyNumberFormat="1" applyFont="1" applyFill="1" applyAlignment="1">
      <alignment horizontal="right"/>
    </xf>
    <xf numFmtId="0" fontId="3" fillId="32" borderId="45" xfId="1129" applyNumberFormat="1" applyFont="1" applyFill="1" applyBorder="1" applyAlignment="1">
      <alignment horizontal="center" vertical="center"/>
    </xf>
    <xf numFmtId="0" fontId="3" fillId="32" borderId="72" xfId="1129" applyNumberFormat="1" applyFont="1" applyFill="1" applyBorder="1" applyAlignment="1">
      <alignment horizontal="center" vertical="center"/>
    </xf>
    <xf numFmtId="0" fontId="3" fillId="32" borderId="0" xfId="1129" applyNumberFormat="1" applyFont="1" applyFill="1" applyBorder="1" applyAlignment="1">
      <alignment horizontal="center" vertical="center"/>
    </xf>
    <xf numFmtId="0" fontId="3" fillId="32" borderId="73" xfId="1129" applyNumberFormat="1" applyFont="1" applyFill="1" applyBorder="1" applyAlignment="1">
      <alignment horizontal="center" vertical="center" wrapText="1"/>
    </xf>
    <xf numFmtId="0" fontId="10" fillId="0" borderId="0" xfId="1129" applyNumberFormat="1" applyFont="1" applyAlignment="1">
      <alignment vertical="center"/>
    </xf>
    <xf numFmtId="0" fontId="8" fillId="32" borderId="74" xfId="1129" applyNumberFormat="1" applyFont="1" applyFill="1" applyBorder="1" applyAlignment="1">
      <alignment horizontal="center" vertical="center"/>
    </xf>
    <xf numFmtId="0" fontId="8" fillId="32" borderId="30" xfId="1129" applyNumberFormat="1" applyFont="1" applyFill="1" applyBorder="1" applyAlignment="1">
      <alignment horizontal="center" vertical="center"/>
    </xf>
    <xf numFmtId="0" fontId="8" fillId="32" borderId="77" xfId="1129" applyNumberFormat="1" applyFont="1" applyFill="1" applyBorder="1" applyAlignment="1">
      <alignment horizontal="center" vertical="center"/>
    </xf>
    <xf numFmtId="0" fontId="11" fillId="32" borderId="16" xfId="1129" applyNumberFormat="1" applyFont="1" applyFill="1" applyBorder="1" applyAlignment="1">
      <alignment horizontal="center" vertical="center"/>
    </xf>
    <xf numFmtId="0" fontId="11" fillId="32" borderId="51" xfId="1129" applyNumberFormat="1" applyFont="1" applyFill="1" applyBorder="1" applyAlignment="1">
      <alignment horizontal="center" vertical="center"/>
    </xf>
    <xf numFmtId="0" fontId="11" fillId="32" borderId="50" xfId="1129" applyNumberFormat="1" applyFont="1" applyFill="1" applyBorder="1" applyAlignment="1">
      <alignment horizontal="center" vertical="center"/>
    </xf>
    <xf numFmtId="0" fontId="86" fillId="32" borderId="17" xfId="1129" applyNumberFormat="1" applyFont="1" applyFill="1" applyBorder="1" applyAlignment="1">
      <alignment horizontal="left" vertical="center"/>
    </xf>
    <xf numFmtId="0" fontId="11" fillId="32" borderId="47" xfId="1129" applyNumberFormat="1" applyFont="1" applyFill="1" applyBorder="1" applyAlignment="1">
      <alignment horizontal="center" vertical="center"/>
    </xf>
    <xf numFmtId="0" fontId="11" fillId="32" borderId="12" xfId="1129" applyNumberFormat="1" applyFont="1" applyFill="1" applyBorder="1" applyAlignment="1">
      <alignment horizontal="center" vertical="center"/>
    </xf>
    <xf numFmtId="0" fontId="11" fillId="32" borderId="48" xfId="1129" applyNumberFormat="1" applyFont="1" applyFill="1" applyBorder="1" applyAlignment="1">
      <alignment horizontal="center" vertical="center"/>
    </xf>
    <xf numFmtId="0" fontId="86" fillId="32" borderId="52" xfId="1129" applyNumberFormat="1" applyFont="1" applyFill="1" applyBorder="1" applyAlignment="1">
      <alignment horizontal="left" vertical="center"/>
    </xf>
    <xf numFmtId="0" fontId="3" fillId="32" borderId="78" xfId="1129" applyNumberFormat="1" applyFont="1" applyFill="1" applyBorder="1" applyAlignment="1">
      <alignment horizontal="center" vertical="center"/>
    </xf>
    <xf numFmtId="0" fontId="3" fillId="32" borderId="68" xfId="1129" applyNumberFormat="1" applyFont="1" applyFill="1" applyBorder="1" applyAlignment="1">
      <alignment horizontal="center" vertical="center" wrapText="1"/>
    </xf>
    <xf numFmtId="0" fontId="3" fillId="32" borderId="79" xfId="1129" applyNumberFormat="1" applyFont="1" applyFill="1" applyBorder="1" applyAlignment="1">
      <alignment horizontal="center" vertical="center" wrapText="1"/>
    </xf>
    <xf numFmtId="0" fontId="3" fillId="32" borderId="74" xfId="1129" applyNumberFormat="1" applyFont="1" applyFill="1" applyBorder="1" applyAlignment="1">
      <alignment horizontal="center" vertical="center"/>
    </xf>
    <xf numFmtId="0" fontId="87" fillId="0" borderId="0" xfId="1129" applyNumberFormat="1" applyFont="1" applyAlignment="1">
      <alignment vertical="center"/>
    </xf>
    <xf numFmtId="0" fontId="3" fillId="32" borderId="4" xfId="1129" applyNumberFormat="1" applyFont="1" applyFill="1" applyBorder="1" applyAlignment="1">
      <alignment horizontal="center" vertical="center"/>
    </xf>
    <xf numFmtId="0" fontId="3" fillId="32" borderId="5" xfId="1129" applyNumberFormat="1" applyFont="1" applyFill="1" applyBorder="1" applyAlignment="1">
      <alignment horizontal="center" vertical="center" wrapText="1"/>
    </xf>
    <xf numFmtId="0" fontId="3" fillId="32" borderId="81" xfId="1129" applyNumberFormat="1" applyFont="1" applyFill="1" applyBorder="1" applyAlignment="1">
      <alignment horizontal="center" vertical="center" wrapText="1"/>
    </xf>
    <xf numFmtId="0" fontId="3" fillId="32" borderId="6" xfId="1129" applyNumberFormat="1" applyFont="1" applyFill="1" applyBorder="1" applyAlignment="1">
      <alignment horizontal="center" vertical="center" wrapText="1"/>
    </xf>
    <xf numFmtId="0" fontId="3" fillId="32" borderId="14" xfId="1129" applyNumberFormat="1" applyFont="1" applyFill="1" applyBorder="1" applyAlignment="1">
      <alignment horizontal="center" vertical="center"/>
    </xf>
    <xf numFmtId="0" fontId="3" fillId="32" borderId="1" xfId="1129" applyNumberFormat="1" applyFont="1" applyFill="1" applyBorder="1" applyAlignment="1">
      <alignment horizontal="center" vertical="center" wrapText="1"/>
    </xf>
    <xf numFmtId="0" fontId="3" fillId="32" borderId="42" xfId="1129" applyNumberFormat="1" applyFont="1" applyFill="1" applyBorder="1" applyAlignment="1">
      <alignment horizontal="center" vertical="center" wrapText="1"/>
    </xf>
    <xf numFmtId="0" fontId="3" fillId="32" borderId="7" xfId="1129" applyNumberFormat="1" applyFont="1" applyFill="1" applyBorder="1" applyAlignment="1">
      <alignment horizontal="center" vertical="center" wrapText="1"/>
    </xf>
    <xf numFmtId="0" fontId="3" fillId="32" borderId="1" xfId="1129" applyNumberFormat="1" applyFont="1" applyFill="1" applyBorder="1" applyAlignment="1">
      <alignment horizontal="center" vertical="center"/>
    </xf>
    <xf numFmtId="0" fontId="3" fillId="32" borderId="42" xfId="1129" applyNumberFormat="1" applyFont="1" applyFill="1" applyBorder="1" applyAlignment="1">
      <alignment horizontal="center" vertical="center"/>
    </xf>
    <xf numFmtId="0" fontId="3" fillId="32" borderId="10" xfId="1129" applyNumberFormat="1" applyFont="1" applyFill="1" applyBorder="1" applyAlignment="1">
      <alignment horizontal="center" vertical="center"/>
    </xf>
    <xf numFmtId="0" fontId="3" fillId="32" borderId="47" xfId="1129" applyNumberFormat="1" applyFont="1" applyFill="1" applyBorder="1" applyAlignment="1">
      <alignment horizontal="center" vertical="center"/>
    </xf>
    <xf numFmtId="10" fontId="3" fillId="32" borderId="13" xfId="1129" applyNumberFormat="1" applyFont="1" applyFill="1" applyBorder="1" applyAlignment="1">
      <alignment horizontal="center" vertical="center" wrapText="1"/>
    </xf>
    <xf numFmtId="0" fontId="3" fillId="32" borderId="52" xfId="1129" applyNumberFormat="1" applyFont="1" applyFill="1" applyBorder="1" applyAlignment="1">
      <alignment horizontal="center" vertical="center" wrapText="1"/>
    </xf>
    <xf numFmtId="0" fontId="3" fillId="32" borderId="16" xfId="1129" applyNumberFormat="1" applyFont="1" applyFill="1" applyBorder="1" applyAlignment="1">
      <alignment horizontal="center" vertical="center"/>
    </xf>
    <xf numFmtId="10" fontId="3" fillId="32" borderId="49" xfId="1129" applyNumberFormat="1" applyFont="1" applyFill="1" applyBorder="1" applyAlignment="1">
      <alignment horizontal="center" vertical="center" wrapText="1"/>
    </xf>
    <xf numFmtId="0" fontId="3" fillId="32" borderId="17" xfId="1129" applyNumberFormat="1" applyFont="1" applyFill="1" applyBorder="1" applyAlignment="1">
      <alignment horizontal="center" vertical="center" wrapText="1"/>
    </xf>
    <xf numFmtId="10" fontId="3" fillId="32" borderId="42" xfId="1129" applyNumberFormat="1" applyFont="1" applyFill="1" applyBorder="1" applyAlignment="1">
      <alignment horizontal="center" vertical="center" wrapText="1"/>
    </xf>
    <xf numFmtId="0" fontId="3" fillId="32" borderId="31" xfId="1129" applyNumberFormat="1" applyFont="1" applyFill="1" applyBorder="1" applyAlignment="1">
      <alignment horizontal="center" vertical="center" wrapText="1"/>
    </xf>
    <xf numFmtId="0" fontId="3" fillId="32" borderId="48" xfId="1129" applyNumberFormat="1" applyFont="1" applyFill="1" applyBorder="1" applyAlignment="1">
      <alignment horizontal="center" vertical="center" wrapText="1"/>
    </xf>
    <xf numFmtId="0" fontId="3" fillId="32" borderId="13" xfId="1129" applyNumberFormat="1" applyFont="1" applyFill="1" applyBorder="1" applyAlignment="1">
      <alignment horizontal="center" vertical="center" wrapText="1"/>
    </xf>
    <xf numFmtId="0" fontId="3" fillId="32" borderId="2" xfId="1129" applyNumberFormat="1" applyFont="1" applyFill="1" applyBorder="1" applyAlignment="1">
      <alignment horizontal="center" vertical="center" wrapText="1"/>
    </xf>
    <xf numFmtId="0" fontId="3" fillId="32" borderId="49" xfId="1129" applyNumberFormat="1" applyFont="1" applyFill="1" applyBorder="1" applyAlignment="1">
      <alignment horizontal="center" vertical="center" wrapText="1"/>
    </xf>
    <xf numFmtId="0" fontId="3" fillId="32" borderId="9" xfId="1129" applyNumberFormat="1" applyFont="1" applyFill="1" applyBorder="1" applyAlignment="1">
      <alignment horizontal="center" vertical="center" wrapText="1"/>
    </xf>
    <xf numFmtId="0" fontId="3" fillId="32" borderId="83" xfId="1129" applyNumberFormat="1" applyFont="1" applyFill="1" applyBorder="1" applyAlignment="1">
      <alignment horizontal="center" vertical="center" wrapText="1"/>
    </xf>
    <xf numFmtId="0" fontId="3" fillId="32" borderId="15" xfId="1129" applyNumberFormat="1" applyFont="1" applyFill="1" applyBorder="1" applyAlignment="1">
      <alignment horizontal="center" vertical="center" wrapText="1"/>
    </xf>
    <xf numFmtId="0" fontId="3" fillId="32" borderId="51" xfId="1129" applyNumberFormat="1" applyFont="1" applyFill="1" applyBorder="1" applyAlignment="1">
      <alignment horizontal="center" vertical="center"/>
    </xf>
    <xf numFmtId="0" fontId="3" fillId="32" borderId="51" xfId="1129" applyNumberFormat="1" applyFont="1" applyFill="1" applyBorder="1" applyAlignment="1">
      <alignment vertical="center"/>
    </xf>
    <xf numFmtId="0" fontId="86" fillId="32" borderId="17" xfId="1129" applyFont="1" applyFill="1" applyBorder="1" applyAlignment="1">
      <alignment vertical="center" wrapText="1"/>
    </xf>
    <xf numFmtId="0" fontId="84" fillId="0" borderId="0" xfId="1129" applyNumberFormat="1" applyFont="1" applyAlignment="1">
      <alignment vertical="center"/>
    </xf>
    <xf numFmtId="0" fontId="11" fillId="32" borderId="14" xfId="1129" applyNumberFormat="1" applyFont="1" applyFill="1" applyBorder="1" applyAlignment="1">
      <alignment horizontal="center" vertical="center" wrapText="1"/>
    </xf>
    <xf numFmtId="0" fontId="11" fillId="32" borderId="3" xfId="1129" applyNumberFormat="1" applyFont="1" applyFill="1" applyBorder="1" applyAlignment="1">
      <alignment horizontal="center" vertical="center" wrapText="1"/>
    </xf>
    <xf numFmtId="0" fontId="11" fillId="32" borderId="7" xfId="1129" applyNumberFormat="1" applyFont="1" applyFill="1" applyBorder="1" applyAlignment="1">
      <alignment horizontal="left" vertical="center" wrapText="1"/>
    </xf>
    <xf numFmtId="0" fontId="89" fillId="0" borderId="0" xfId="1129" applyFont="1"/>
    <xf numFmtId="4" fontId="89" fillId="0" borderId="0" xfId="1129" applyNumberFormat="1" applyFont="1"/>
    <xf numFmtId="0" fontId="11" fillId="32" borderId="14" xfId="1129" applyNumberFormat="1" applyFont="1" applyFill="1" applyBorder="1" applyAlignment="1">
      <alignment horizontal="center" vertical="center"/>
    </xf>
    <xf numFmtId="0" fontId="11" fillId="32" borderId="3" xfId="1129" applyNumberFormat="1" applyFont="1" applyFill="1" applyBorder="1" applyAlignment="1">
      <alignment horizontal="center" vertical="center"/>
    </xf>
    <xf numFmtId="0" fontId="11" fillId="32" borderId="3" xfId="1129" applyNumberFormat="1" applyFont="1" applyFill="1" applyBorder="1" applyAlignment="1">
      <alignment vertical="center"/>
    </xf>
    <xf numFmtId="0" fontId="11" fillId="32" borderId="7" xfId="1129" applyNumberFormat="1" applyFont="1" applyFill="1" applyBorder="1" applyAlignment="1">
      <alignment vertical="center"/>
    </xf>
    <xf numFmtId="0" fontId="11" fillId="32" borderId="8" xfId="1129" applyNumberFormat="1" applyFont="1" applyFill="1" applyBorder="1" applyAlignment="1">
      <alignment horizontal="center" vertical="center"/>
    </xf>
    <xf numFmtId="0" fontId="11" fillId="32" borderId="84" xfId="1129" applyNumberFormat="1" applyFont="1" applyFill="1" applyBorder="1" applyAlignment="1">
      <alignment horizontal="center" vertical="center"/>
    </xf>
    <xf numFmtId="0" fontId="11" fillId="32" borderId="84" xfId="1129" applyNumberFormat="1" applyFont="1" applyFill="1" applyBorder="1" applyAlignment="1">
      <alignment vertical="center"/>
    </xf>
    <xf numFmtId="0" fontId="11" fillId="32" borderId="15" xfId="1129" applyNumberFormat="1" applyFont="1" applyFill="1" applyBorder="1" applyAlignment="1">
      <alignment vertical="center"/>
    </xf>
    <xf numFmtId="10" fontId="3" fillId="32" borderId="75" xfId="1129" applyNumberFormat="1" applyFont="1" applyFill="1" applyBorder="1" applyAlignment="1">
      <alignment horizontal="center" vertical="center" wrapText="1"/>
    </xf>
    <xf numFmtId="0" fontId="3" fillId="32" borderId="77" xfId="1129" applyNumberFormat="1" applyFont="1" applyFill="1" applyBorder="1" applyAlignment="1">
      <alignment horizontal="center" vertical="center" wrapText="1"/>
    </xf>
    <xf numFmtId="0" fontId="10" fillId="0" borderId="0" xfId="1129" applyNumberFormat="1" applyFont="1" applyAlignment="1">
      <alignment horizontal="center" vertical="center" wrapText="1"/>
    </xf>
    <xf numFmtId="0" fontId="3" fillId="3" borderId="0" xfId="1129" applyNumberFormat="1" applyFont="1" applyFill="1" applyBorder="1" applyAlignment="1">
      <alignment horizontal="center" vertical="center"/>
    </xf>
    <xf numFmtId="0" fontId="90" fillId="3" borderId="0" xfId="1129" applyNumberFormat="1" applyFont="1" applyFill="1" applyBorder="1" applyAlignment="1">
      <alignment horizontal="center" vertical="center"/>
    </xf>
    <xf numFmtId="0" fontId="3" fillId="3" borderId="0" xfId="1129" applyNumberFormat="1" applyFont="1" applyFill="1" applyBorder="1" applyAlignment="1">
      <alignment vertical="center"/>
    </xf>
    <xf numFmtId="0" fontId="8" fillId="3" borderId="0" xfId="1129" applyNumberFormat="1" applyFont="1" applyFill="1" applyBorder="1" applyAlignment="1">
      <alignment vertical="center"/>
    </xf>
    <xf numFmtId="3" fontId="90" fillId="0" borderId="0" xfId="1133" applyNumberFormat="1" applyFont="1" applyFill="1" applyBorder="1" applyAlignment="1">
      <alignment horizontal="right"/>
    </xf>
    <xf numFmtId="193" fontId="90" fillId="0" borderId="0" xfId="1133" applyNumberFormat="1" applyFont="1" applyFill="1" applyBorder="1" applyAlignment="1">
      <alignment horizontal="right"/>
    </xf>
    <xf numFmtId="0" fontId="90" fillId="0" borderId="0" xfId="1133" applyFont="1" applyBorder="1" applyAlignment="1">
      <alignment vertical="center"/>
    </xf>
    <xf numFmtId="0" fontId="90" fillId="4" borderId="0" xfId="371" applyFont="1" applyFill="1"/>
    <xf numFmtId="0" fontId="90" fillId="32" borderId="0" xfId="1132" applyNumberFormat="1" applyFont="1" applyFill="1" applyAlignment="1"/>
    <xf numFmtId="0" fontId="90" fillId="32" borderId="0" xfId="1134" applyFont="1" applyFill="1" applyAlignment="1"/>
    <xf numFmtId="3" fontId="90" fillId="0" borderId="0" xfId="1134" applyNumberFormat="1" applyFont="1" applyBorder="1" applyAlignment="1">
      <alignment horizontal="right"/>
    </xf>
    <xf numFmtId="193" fontId="90" fillId="0" borderId="0" xfId="1134" applyNumberFormat="1" applyFont="1" applyBorder="1" applyAlignment="1">
      <alignment horizontal="right"/>
    </xf>
    <xf numFmtId="0" fontId="90" fillId="0" borderId="0" xfId="1134" applyFont="1" applyBorder="1"/>
    <xf numFmtId="0" fontId="90" fillId="0" borderId="0" xfId="371" applyFont="1" applyAlignment="1">
      <alignment vertical="center" wrapText="1"/>
    </xf>
    <xf numFmtId="0" fontId="46" fillId="32" borderId="0" xfId="1129" applyNumberFormat="1" applyFont="1" applyFill="1" applyAlignment="1">
      <alignment horizontal="center" vertical="center"/>
    </xf>
    <xf numFmtId="0" fontId="90" fillId="32" borderId="0" xfId="1133" applyFont="1" applyFill="1" applyAlignment="1">
      <alignment wrapText="1"/>
    </xf>
    <xf numFmtId="0" fontId="46" fillId="0" borderId="0" xfId="1129" applyNumberFormat="1" applyFont="1" applyAlignment="1">
      <alignment horizontal="center" vertical="center"/>
    </xf>
    <xf numFmtId="0" fontId="46" fillId="0" borderId="0" xfId="1129" applyNumberFormat="1" applyFont="1" applyAlignment="1">
      <alignment vertical="center"/>
    </xf>
    <xf numFmtId="0" fontId="46" fillId="0" borderId="0" xfId="1129" applyNumberFormat="1" applyFont="1" applyAlignment="1"/>
    <xf numFmtId="0" fontId="10" fillId="0" borderId="0" xfId="1129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91" fillId="0" borderId="0" xfId="0" applyFont="1" applyAlignment="1">
      <alignment horizontal="right"/>
    </xf>
    <xf numFmtId="49" fontId="8" fillId="3" borderId="74" xfId="0" applyNumberFormat="1" applyFont="1" applyFill="1" applyBorder="1" applyAlignment="1">
      <alignment horizontal="center" vertical="center"/>
    </xf>
    <xf numFmtId="0" fontId="3" fillId="3" borderId="82" xfId="0" applyFont="1" applyFill="1" applyBorder="1" applyAlignment="1">
      <alignment horizontal="center" vertical="center" wrapText="1"/>
    </xf>
    <xf numFmtId="0" fontId="3" fillId="3" borderId="77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3" fillId="3" borderId="1" xfId="393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8" fillId="3" borderId="55" xfId="0" applyNumberFormat="1" applyFont="1" applyFill="1" applyBorder="1" applyAlignment="1">
      <alignment horizontal="center" vertical="center" wrapText="1"/>
    </xf>
    <xf numFmtId="0" fontId="3" fillId="3" borderId="61" xfId="0" applyFont="1" applyFill="1" applyBorder="1" applyAlignment="1">
      <alignment horizontal="center" vertical="center" wrapText="1"/>
    </xf>
    <xf numFmtId="0" fontId="3" fillId="3" borderId="85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92" fillId="0" borderId="0" xfId="389" applyFont="1" applyBorder="1" applyAlignment="1">
      <alignment wrapText="1"/>
    </xf>
    <xf numFmtId="0" fontId="92" fillId="0" borderId="0" xfId="389" applyFont="1" applyBorder="1" applyAlignment="1">
      <alignment horizontal="center" vertical="center"/>
    </xf>
    <xf numFmtId="0" fontId="3" fillId="0" borderId="50" xfId="389" applyFont="1" applyBorder="1" applyAlignment="1">
      <alignment horizontal="center" vertical="center"/>
    </xf>
    <xf numFmtId="0" fontId="3" fillId="0" borderId="0" xfId="389" applyFont="1" applyBorder="1" applyAlignment="1">
      <alignment vertical="center"/>
    </xf>
    <xf numFmtId="0" fontId="3" fillId="0" borderId="0" xfId="0" applyFont="1" applyBorder="1"/>
    <xf numFmtId="0" fontId="3" fillId="0" borderId="0" xfId="389" applyFont="1" applyBorder="1" applyAlignment="1"/>
    <xf numFmtId="0" fontId="3" fillId="0" borderId="0" xfId="389" applyFont="1" applyBorder="1"/>
    <xf numFmtId="0" fontId="90" fillId="0" borderId="0" xfId="0" applyFont="1" applyBorder="1"/>
    <xf numFmtId="0" fontId="93" fillId="0" borderId="0" xfId="0" applyFont="1" applyBorder="1" applyAlignment="1">
      <alignment horizontal="center"/>
    </xf>
    <xf numFmtId="3" fontId="93" fillId="0" borderId="0" xfId="0" applyNumberFormat="1" applyFont="1" applyBorder="1" applyAlignment="1">
      <alignment horizontal="center"/>
    </xf>
    <xf numFmtId="0" fontId="3" fillId="0" borderId="0" xfId="997" applyFont="1" applyAlignment="1">
      <alignment horizontal="left"/>
    </xf>
    <xf numFmtId="0" fontId="3" fillId="0" borderId="0" xfId="997" applyFont="1"/>
    <xf numFmtId="0" fontId="15" fillId="0" borderId="0" xfId="997" applyFont="1" applyFill="1" applyAlignment="1"/>
    <xf numFmtId="3" fontId="3" fillId="0" borderId="35" xfId="1131" applyNumberFormat="1" applyFont="1" applyBorder="1" applyAlignment="1">
      <alignment horizontal="center" vertical="center" wrapText="1"/>
    </xf>
    <xf numFmtId="3" fontId="3" fillId="0" borderId="80" xfId="1131" applyNumberFormat="1" applyFont="1" applyBorder="1" applyAlignment="1">
      <alignment horizontal="center" vertical="center" wrapText="1"/>
    </xf>
    <xf numFmtId="4" fontId="3" fillId="33" borderId="2" xfId="1131" applyFont="1" applyFill="1" applyBorder="1" applyAlignment="1">
      <alignment horizontal="left" vertical="center" wrapText="1"/>
    </xf>
    <xf numFmtId="3" fontId="3" fillId="0" borderId="2" xfId="1131" applyNumberFormat="1" applyFont="1" applyBorder="1" applyAlignment="1">
      <alignment horizontal="center" vertical="center" wrapText="1"/>
    </xf>
    <xf numFmtId="4" fontId="3" fillId="0" borderId="2" xfId="1131" applyNumberFormat="1" applyFont="1" applyBorder="1" applyAlignment="1">
      <alignment horizontal="center" vertical="center" wrapText="1"/>
    </xf>
    <xf numFmtId="4" fontId="3" fillId="0" borderId="17" xfId="1131" applyNumberFormat="1" applyFont="1" applyBorder="1" applyAlignment="1">
      <alignment horizontal="center" vertical="center" wrapText="1"/>
    </xf>
    <xf numFmtId="4" fontId="3" fillId="0" borderId="2" xfId="1131" applyFont="1" applyBorder="1" applyAlignment="1">
      <alignment horizontal="left" vertical="center" wrapText="1"/>
    </xf>
    <xf numFmtId="4" fontId="3" fillId="0" borderId="11" xfId="1131" applyFont="1" applyBorder="1" applyAlignment="1">
      <alignment horizontal="left" vertical="center" wrapText="1"/>
    </xf>
    <xf numFmtId="3" fontId="3" fillId="0" borderId="11" xfId="1131" applyNumberFormat="1" applyFont="1" applyBorder="1" applyAlignment="1">
      <alignment horizontal="center" vertical="center" wrapText="1"/>
    </xf>
    <xf numFmtId="3" fontId="3" fillId="0" borderId="46" xfId="1131" applyNumberFormat="1" applyFont="1" applyBorder="1" applyAlignment="1">
      <alignment horizontal="center" vertical="center" wrapText="1"/>
    </xf>
    <xf numFmtId="4" fontId="3" fillId="0" borderId="11" xfId="1131" applyNumberFormat="1" applyFont="1" applyBorder="1" applyAlignment="1">
      <alignment horizontal="center" vertical="center" wrapText="1"/>
    </xf>
    <xf numFmtId="4" fontId="3" fillId="0" borderId="52" xfId="1131" applyNumberFormat="1" applyFont="1" applyBorder="1" applyAlignment="1">
      <alignment horizontal="center" vertical="center" wrapText="1"/>
    </xf>
    <xf numFmtId="4" fontId="3" fillId="2" borderId="78" xfId="1131" applyFont="1" applyFill="1" applyBorder="1" applyAlignment="1">
      <alignment vertical="center" wrapText="1"/>
    </xf>
    <xf numFmtId="4" fontId="3" fillId="33" borderId="5" xfId="1131" applyFont="1" applyFill="1" applyBorder="1" applyAlignment="1">
      <alignment horizontal="left" vertical="center" wrapText="1"/>
    </xf>
    <xf numFmtId="4" fontId="3" fillId="2" borderId="45" xfId="1131" applyFont="1" applyFill="1" applyBorder="1" applyAlignment="1">
      <alignment vertical="center" wrapText="1"/>
    </xf>
    <xf numFmtId="4" fontId="3" fillId="33" borderId="11" xfId="1131" applyFont="1" applyFill="1" applyBorder="1" applyAlignment="1">
      <alignment horizontal="left" vertical="center" wrapText="1"/>
    </xf>
    <xf numFmtId="4" fontId="3" fillId="2" borderId="4" xfId="1131" applyFont="1" applyFill="1" applyBorder="1" applyAlignment="1">
      <alignment vertical="center" wrapText="1"/>
    </xf>
    <xf numFmtId="4" fontId="3" fillId="2" borderId="5" xfId="1131" applyFont="1" applyFill="1" applyBorder="1" applyAlignment="1">
      <alignment horizontal="left" vertical="center" wrapText="1"/>
    </xf>
    <xf numFmtId="4" fontId="3" fillId="2" borderId="1" xfId="1131" applyFont="1" applyFill="1" applyBorder="1" applyAlignment="1">
      <alignment horizontal="left" vertical="center" wrapText="1"/>
    </xf>
    <xf numFmtId="4" fontId="12" fillId="2" borderId="1" xfId="1131" applyFont="1" applyFill="1" applyBorder="1" applyAlignment="1">
      <alignment horizontal="left" vertical="center" wrapText="1"/>
    </xf>
    <xf numFmtId="4" fontId="3" fillId="0" borderId="1" xfId="1131" applyFont="1" applyBorder="1" applyAlignment="1">
      <alignment horizontal="center" vertical="center" wrapText="1"/>
    </xf>
    <xf numFmtId="4" fontId="12" fillId="2" borderId="9" xfId="1131" applyFont="1" applyFill="1" applyBorder="1" applyAlignment="1">
      <alignment horizontal="left" vertical="center" wrapText="1"/>
    </xf>
    <xf numFmtId="4" fontId="3" fillId="0" borderId="9" xfId="1131" applyFont="1" applyBorder="1" applyAlignment="1">
      <alignment horizontal="center" vertical="center" wrapText="1"/>
    </xf>
    <xf numFmtId="4" fontId="8" fillId="0" borderId="35" xfId="1131" applyNumberFormat="1" applyFont="1" applyBorder="1" applyAlignment="1">
      <alignment horizontal="right" vertical="top" wrapText="1"/>
    </xf>
    <xf numFmtId="187" fontId="75" fillId="0" borderId="10" xfId="1127" applyNumberFormat="1" applyFont="1" applyFill="1" applyBorder="1" applyAlignment="1">
      <alignment horizontal="left" vertical="center" wrapText="1"/>
    </xf>
    <xf numFmtId="187" fontId="75" fillId="0" borderId="0" xfId="1127" applyNumberFormat="1" applyFont="1" applyFill="1" applyBorder="1" applyAlignment="1">
      <alignment horizontal="left" vertical="center" wrapText="1"/>
    </xf>
    <xf numFmtId="0" fontId="8" fillId="0" borderId="0" xfId="1127" applyFont="1" applyFill="1" applyAlignment="1">
      <alignment horizontal="center" vertical="top"/>
    </xf>
    <xf numFmtId="4" fontId="68" fillId="2" borderId="42" xfId="1127" applyNumberFormat="1" applyFont="1" applyFill="1" applyBorder="1" applyAlignment="1">
      <alignment vertical="top" wrapText="1"/>
    </xf>
    <xf numFmtId="4" fontId="68" fillId="2" borderId="3" xfId="1127" applyNumberFormat="1" applyFont="1" applyFill="1" applyBorder="1" applyAlignment="1">
      <alignment vertical="top" wrapText="1"/>
    </xf>
    <xf numFmtId="0" fontId="3" fillId="0" borderId="50" xfId="389" applyFont="1" applyBorder="1" applyAlignment="1">
      <alignment horizontal="center"/>
    </xf>
    <xf numFmtId="0" fontId="3" fillId="0" borderId="0" xfId="389" applyFont="1" applyBorder="1" applyAlignment="1">
      <alignment horizontal="center"/>
    </xf>
    <xf numFmtId="0" fontId="3" fillId="0" borderId="0" xfId="389" applyFont="1" applyBorder="1" applyAlignment="1">
      <alignment horizontal="center" wrapText="1"/>
    </xf>
    <xf numFmtId="0" fontId="3" fillId="0" borderId="50" xfId="389" applyFont="1" applyBorder="1" applyAlignment="1">
      <alignment horizontal="center" wrapText="1"/>
    </xf>
    <xf numFmtId="1" fontId="8" fillId="0" borderId="0" xfId="1127" applyNumberFormat="1" applyFont="1" applyFill="1" applyBorder="1" applyAlignment="1">
      <alignment horizontal="center" vertical="top" wrapText="1"/>
    </xf>
    <xf numFmtId="4" fontId="75" fillId="0" borderId="58" xfId="1127" applyNumberFormat="1" applyFont="1" applyFill="1" applyBorder="1" applyAlignment="1">
      <alignment horizontal="center" vertical="center" wrapText="1"/>
    </xf>
    <xf numFmtId="4" fontId="68" fillId="2" borderId="13" xfId="1127" applyNumberFormat="1" applyFont="1" applyFill="1" applyBorder="1" applyAlignment="1">
      <alignment vertical="top" wrapText="1"/>
    </xf>
    <xf numFmtId="4" fontId="68" fillId="2" borderId="12" xfId="1127" applyNumberFormat="1" applyFont="1" applyFill="1" applyBorder="1" applyAlignment="1">
      <alignment vertical="top" wrapText="1"/>
    </xf>
    <xf numFmtId="4" fontId="68" fillId="2" borderId="49" xfId="1127" applyNumberFormat="1" applyFont="1" applyFill="1" applyBorder="1" applyAlignment="1">
      <alignment vertical="top" wrapText="1"/>
    </xf>
    <xf numFmtId="4" fontId="68" fillId="2" borderId="51" xfId="1127" applyNumberFormat="1" applyFont="1" applyFill="1" applyBorder="1" applyAlignment="1">
      <alignment vertical="top" wrapText="1"/>
    </xf>
    <xf numFmtId="4" fontId="8" fillId="19" borderId="13" xfId="1127" applyNumberFormat="1" applyFont="1" applyFill="1" applyBorder="1" applyAlignment="1">
      <alignment horizontal="center" vertical="top" wrapText="1"/>
    </xf>
    <xf numFmtId="4" fontId="8" fillId="19" borderId="2" xfId="1127" applyNumberFormat="1" applyFont="1" applyFill="1" applyBorder="1" applyAlignment="1">
      <alignment horizontal="center" vertical="top" wrapText="1"/>
    </xf>
    <xf numFmtId="4" fontId="8" fillId="30" borderId="1" xfId="1127" applyNumberFormat="1" applyFont="1" applyFill="1" applyBorder="1" applyAlignment="1">
      <alignment horizontal="center" vertical="top" wrapText="1"/>
    </xf>
    <xf numFmtId="0" fontId="3" fillId="30" borderId="1" xfId="1127" applyFont="1" applyFill="1" applyBorder="1" applyAlignment="1">
      <alignment horizontal="center" vertical="top" wrapText="1"/>
    </xf>
    <xf numFmtId="0" fontId="77" fillId="0" borderId="0" xfId="1127" applyFont="1" applyAlignment="1">
      <alignment horizontal="center" vertical="center"/>
    </xf>
    <xf numFmtId="0" fontId="3" fillId="0" borderId="1" xfId="390" applyFont="1" applyFill="1" applyBorder="1" applyAlignment="1" applyProtection="1">
      <alignment horizontal="center" vertical="center" wrapText="1"/>
      <protection locked="0"/>
    </xf>
    <xf numFmtId="0" fontId="3" fillId="0" borderId="42" xfId="1127" applyFont="1" applyBorder="1" applyAlignment="1">
      <alignment horizontal="center"/>
    </xf>
    <xf numFmtId="0" fontId="3" fillId="0" borderId="31" xfId="1127" applyFont="1" applyBorder="1" applyAlignment="1">
      <alignment horizontal="center"/>
    </xf>
    <xf numFmtId="0" fontId="3" fillId="0" borderId="3" xfId="1127" applyFont="1" applyBorder="1" applyAlignment="1">
      <alignment horizontal="center"/>
    </xf>
    <xf numFmtId="0" fontId="3" fillId="0" borderId="46" xfId="390" applyFont="1" applyFill="1" applyBorder="1" applyAlignment="1" applyProtection="1">
      <alignment horizontal="center" vertical="center" wrapText="1"/>
      <protection locked="0"/>
    </xf>
    <xf numFmtId="0" fontId="3" fillId="0" borderId="2" xfId="390" applyFont="1" applyFill="1" applyBorder="1" applyAlignment="1" applyProtection="1">
      <alignment horizontal="center" vertical="center" wrapText="1"/>
      <protection locked="0"/>
    </xf>
    <xf numFmtId="0" fontId="3" fillId="0" borderId="11" xfId="390" applyFont="1" applyFill="1" applyBorder="1" applyAlignment="1" applyProtection="1">
      <alignment horizontal="center" vertical="center" wrapText="1"/>
      <protection locked="0"/>
    </xf>
    <xf numFmtId="0" fontId="75" fillId="0" borderId="50" xfId="1127" applyFont="1" applyFill="1" applyBorder="1" applyAlignment="1">
      <alignment horizontal="center" vertical="top"/>
    </xf>
    <xf numFmtId="186" fontId="3" fillId="0" borderId="11" xfId="390" applyNumberFormat="1" applyFont="1" applyFill="1" applyBorder="1" applyAlignment="1" applyProtection="1">
      <alignment horizontal="center" vertical="center" wrapText="1"/>
      <protection locked="0"/>
    </xf>
    <xf numFmtId="186" fontId="3" fillId="0" borderId="46" xfId="390" applyNumberFormat="1" applyFont="1" applyFill="1" applyBorder="1" applyAlignment="1" applyProtection="1">
      <alignment horizontal="center" vertical="center" wrapText="1"/>
      <protection locked="0"/>
    </xf>
    <xf numFmtId="186" fontId="3" fillId="0" borderId="2" xfId="390" applyNumberFormat="1" applyFont="1" applyFill="1" applyBorder="1" applyAlignment="1" applyProtection="1">
      <alignment horizontal="center" vertical="center" wrapText="1"/>
      <protection locked="0"/>
    </xf>
    <xf numFmtId="0" fontId="13" fillId="0" borderId="11" xfId="390" applyFont="1" applyFill="1" applyBorder="1" applyAlignment="1" applyProtection="1">
      <alignment horizontal="center" vertical="center" wrapText="1"/>
      <protection locked="0"/>
    </xf>
    <xf numFmtId="0" fontId="13" fillId="0" borderId="46" xfId="390" applyFont="1" applyFill="1" applyBorder="1" applyAlignment="1" applyProtection="1">
      <alignment horizontal="center" vertical="center" wrapText="1"/>
      <protection locked="0"/>
    </xf>
    <xf numFmtId="0" fontId="13" fillId="0" borderId="2" xfId="390" applyFont="1" applyFill="1" applyBorder="1" applyAlignment="1" applyProtection="1">
      <alignment horizontal="center" vertical="center" wrapText="1"/>
      <protection locked="0"/>
    </xf>
    <xf numFmtId="0" fontId="13" fillId="0" borderId="42" xfId="1127" applyFont="1" applyBorder="1" applyAlignment="1">
      <alignment horizontal="center"/>
    </xf>
    <xf numFmtId="0" fontId="13" fillId="0" borderId="31" xfId="1127" applyFont="1" applyBorder="1" applyAlignment="1">
      <alignment horizontal="center"/>
    </xf>
    <xf numFmtId="0" fontId="13" fillId="0" borderId="3" xfId="1127" applyFont="1" applyBorder="1" applyAlignment="1">
      <alignment horizontal="center"/>
    </xf>
    <xf numFmtId="0" fontId="3" fillId="0" borderId="11" xfId="391" applyFont="1" applyFill="1" applyBorder="1" applyAlignment="1">
      <alignment horizontal="center" vertical="center" wrapText="1"/>
    </xf>
    <xf numFmtId="0" fontId="3" fillId="0" borderId="46" xfId="391" applyFont="1" applyFill="1" applyBorder="1" applyAlignment="1">
      <alignment horizontal="center" vertical="center" wrapText="1"/>
    </xf>
    <xf numFmtId="0" fontId="3" fillId="0" borderId="2" xfId="391" applyFont="1" applyFill="1" applyBorder="1" applyAlignment="1">
      <alignment horizontal="center" vertical="center" wrapText="1"/>
    </xf>
    <xf numFmtId="0" fontId="13" fillId="0" borderId="11" xfId="391" applyFont="1" applyFill="1" applyBorder="1" applyAlignment="1">
      <alignment horizontal="center" vertical="center" wrapText="1"/>
    </xf>
    <xf numFmtId="0" fontId="13" fillId="0" borderId="46" xfId="391" applyFont="1" applyFill="1" applyBorder="1" applyAlignment="1">
      <alignment horizontal="center" vertical="center" wrapText="1"/>
    </xf>
    <xf numFmtId="0" fontId="13" fillId="0" borderId="2" xfId="391" applyFont="1" applyFill="1" applyBorder="1" applyAlignment="1">
      <alignment horizontal="center" vertical="center" wrapText="1"/>
    </xf>
    <xf numFmtId="186" fontId="13" fillId="0" borderId="42" xfId="390" applyNumberFormat="1" applyFont="1" applyFill="1" applyBorder="1" applyAlignment="1" applyProtection="1">
      <alignment horizontal="center" vertical="center"/>
      <protection locked="0"/>
    </xf>
    <xf numFmtId="186" fontId="13" fillId="0" borderId="3" xfId="390" applyNumberFormat="1" applyFont="1" applyFill="1" applyBorder="1" applyAlignment="1" applyProtection="1">
      <alignment horizontal="center" vertical="center"/>
      <protection locked="0"/>
    </xf>
    <xf numFmtId="186" fontId="13" fillId="0" borderId="1" xfId="390" applyNumberFormat="1" applyFont="1" applyFill="1" applyBorder="1" applyAlignment="1" applyProtection="1">
      <alignment horizontal="center" vertical="center"/>
      <protection locked="0"/>
    </xf>
    <xf numFmtId="4" fontId="3" fillId="0" borderId="63" xfId="1131" applyFont="1" applyBorder="1" applyAlignment="1">
      <alignment horizontal="center" vertical="center" wrapText="1"/>
    </xf>
    <xf numFmtId="4" fontId="3" fillId="0" borderId="65" xfId="1131" applyFont="1" applyBorder="1" applyAlignment="1">
      <alignment horizontal="center" vertical="center" wrapText="1"/>
    </xf>
    <xf numFmtId="4" fontId="3" fillId="0" borderId="62" xfId="1131" applyFont="1" applyBorder="1" applyAlignment="1">
      <alignment horizontal="center" vertical="center" wrapText="1"/>
    </xf>
    <xf numFmtId="4" fontId="3" fillId="0" borderId="64" xfId="1131" applyFont="1" applyBorder="1" applyAlignment="1">
      <alignment horizontal="center" vertical="center" wrapText="1"/>
    </xf>
    <xf numFmtId="4" fontId="3" fillId="0" borderId="78" xfId="1131" applyFont="1" applyBorder="1" applyAlignment="1">
      <alignment horizontal="center" vertical="center" wrapText="1"/>
    </xf>
    <xf numFmtId="4" fontId="3" fillId="0" borderId="45" xfId="1131" applyFont="1" applyBorder="1" applyAlignment="1">
      <alignment horizontal="center" vertical="center" wrapText="1"/>
    </xf>
    <xf numFmtId="4" fontId="8" fillId="0" borderId="86" xfId="1131" applyFont="1" applyBorder="1" applyAlignment="1">
      <alignment horizontal="center" vertical="top" wrapText="1"/>
    </xf>
    <xf numFmtId="4" fontId="8" fillId="0" borderId="30" xfId="1131" applyFont="1" applyBorder="1" applyAlignment="1">
      <alignment horizontal="center" vertical="top" wrapText="1"/>
    </xf>
    <xf numFmtId="4" fontId="8" fillId="0" borderId="80" xfId="1131" applyFont="1" applyBorder="1" applyAlignment="1">
      <alignment horizontal="center" vertical="top" wrapText="1"/>
    </xf>
    <xf numFmtId="4" fontId="14" fillId="0" borderId="0" xfId="1131" applyFont="1" applyAlignment="1">
      <alignment horizontal="center" vertical="center"/>
    </xf>
    <xf numFmtId="4" fontId="8" fillId="0" borderId="0" xfId="1131" applyFont="1" applyAlignment="1">
      <alignment horizontal="center"/>
    </xf>
    <xf numFmtId="0" fontId="15" fillId="0" borderId="0" xfId="997" applyFont="1" applyFill="1" applyAlignment="1">
      <alignment horizontal="center"/>
    </xf>
    <xf numFmtId="4" fontId="3" fillId="0" borderId="4" xfId="1131" applyFont="1" applyBorder="1" applyAlignment="1">
      <alignment horizontal="center" vertical="center" wrapText="1"/>
    </xf>
    <xf numFmtId="4" fontId="3" fillId="0" borderId="14" xfId="1131" applyFont="1" applyBorder="1" applyAlignment="1">
      <alignment horizontal="center" vertical="center" wrapText="1"/>
    </xf>
    <xf numFmtId="4" fontId="3" fillId="2" borderId="14" xfId="1131" applyFont="1" applyFill="1" applyBorder="1" applyAlignment="1">
      <alignment horizontal="center" vertical="center" wrapText="1"/>
    </xf>
    <xf numFmtId="4" fontId="81" fillId="0" borderId="0" xfId="1131" applyFont="1" applyAlignment="1">
      <alignment horizontal="center" vertical="center"/>
    </xf>
    <xf numFmtId="0" fontId="15" fillId="0" borderId="0" xfId="0" applyFont="1" applyFill="1" applyAlignment="1">
      <alignment horizontal="center"/>
    </xf>
    <xf numFmtId="4" fontId="8" fillId="0" borderId="65" xfId="1131" applyFont="1" applyBorder="1" applyAlignment="1">
      <alignment horizontal="center" vertical="top" wrapText="1"/>
    </xf>
    <xf numFmtId="4" fontId="8" fillId="0" borderId="44" xfId="1131" applyFont="1" applyBorder="1" applyAlignment="1">
      <alignment horizontal="center" vertical="top" wrapText="1"/>
    </xf>
    <xf numFmtId="4" fontId="8" fillId="0" borderId="67" xfId="1131" applyFont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49" fontId="12" fillId="0" borderId="18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3" fillId="3" borderId="0" xfId="34" applyNumberFormat="1" applyFont="1" applyFill="1" applyAlignment="1">
      <alignment horizontal="center" vertical="center" wrapText="1"/>
    </xf>
    <xf numFmtId="0" fontId="3" fillId="32" borderId="11" xfId="1129" applyNumberFormat="1" applyFont="1" applyFill="1" applyBorder="1" applyAlignment="1">
      <alignment horizontal="center" vertical="center" wrapText="1"/>
    </xf>
    <xf numFmtId="0" fontId="85" fillId="3" borderId="0" xfId="1129" applyNumberFormat="1" applyFont="1" applyFill="1" applyBorder="1" applyAlignment="1">
      <alignment horizontal="center" vertical="center" wrapText="1"/>
    </xf>
    <xf numFmtId="0" fontId="8" fillId="3" borderId="0" xfId="1129" applyNumberFormat="1" applyFont="1" applyFill="1" applyBorder="1" applyAlignment="1">
      <alignment horizontal="left" vertical="center" wrapText="1"/>
    </xf>
    <xf numFmtId="0" fontId="8" fillId="3" borderId="44" xfId="1129" applyNumberFormat="1" applyFont="1" applyFill="1" applyBorder="1" applyAlignment="1">
      <alignment horizontal="left" vertical="center" wrapText="1"/>
    </xf>
    <xf numFmtId="0" fontId="3" fillId="32" borderId="4" xfId="1129" applyNumberFormat="1" applyFont="1" applyFill="1" applyBorder="1" applyAlignment="1">
      <alignment horizontal="center" vertical="center" wrapText="1"/>
    </xf>
    <xf numFmtId="0" fontId="3" fillId="32" borderId="8" xfId="1129" applyNumberFormat="1" applyFont="1" applyFill="1" applyBorder="1" applyAlignment="1">
      <alignment horizontal="center" vertical="center" wrapText="1"/>
    </xf>
    <xf numFmtId="0" fontId="3" fillId="32" borderId="68" xfId="1129" applyNumberFormat="1" applyFont="1" applyFill="1" applyBorder="1" applyAlignment="1">
      <alignment horizontal="center" vertical="center" wrapText="1"/>
    </xf>
    <xf numFmtId="0" fontId="3" fillId="32" borderId="69" xfId="1129" applyNumberFormat="1" applyFont="1" applyFill="1" applyBorder="1" applyAlignment="1">
      <alignment horizontal="center" vertical="center" wrapText="1"/>
    </xf>
    <xf numFmtId="0" fontId="3" fillId="32" borderId="70" xfId="1129" applyNumberFormat="1" applyFont="1" applyFill="1" applyBorder="1" applyAlignment="1">
      <alignment horizontal="center" vertical="center" wrapText="1"/>
    </xf>
    <xf numFmtId="0" fontId="3" fillId="32" borderId="71" xfId="1129" applyNumberFormat="1" applyFont="1" applyFill="1" applyBorder="1" applyAlignment="1">
      <alignment horizontal="center" vertical="center" wrapText="1"/>
    </xf>
    <xf numFmtId="0" fontId="3" fillId="32" borderId="18" xfId="1129" applyNumberFormat="1" applyFont="1" applyFill="1" applyBorder="1" applyAlignment="1">
      <alignment horizontal="center" vertical="center" wrapText="1"/>
    </xf>
    <xf numFmtId="0" fontId="3" fillId="32" borderId="61" xfId="1129" applyNumberFormat="1" applyFont="1" applyFill="1" applyBorder="1" applyAlignment="1">
      <alignment horizontal="center" vertical="center" wrapText="1"/>
    </xf>
    <xf numFmtId="0" fontId="3" fillId="32" borderId="6" xfId="1129" applyNumberFormat="1" applyFont="1" applyFill="1" applyBorder="1" applyAlignment="1">
      <alignment horizontal="center" vertical="center" wrapText="1"/>
    </xf>
    <xf numFmtId="0" fontId="3" fillId="32" borderId="15" xfId="1129" applyNumberFormat="1" applyFont="1" applyFill="1" applyBorder="1" applyAlignment="1">
      <alignment horizontal="center" vertical="center" wrapText="1"/>
    </xf>
    <xf numFmtId="0" fontId="8" fillId="32" borderId="75" xfId="1129" applyNumberFormat="1" applyFont="1" applyFill="1" applyBorder="1" applyAlignment="1">
      <alignment horizontal="center" vertical="center"/>
    </xf>
    <xf numFmtId="0" fontId="8" fillId="32" borderId="76" xfId="1129" applyNumberFormat="1" applyFont="1" applyFill="1" applyBorder="1" applyAlignment="1">
      <alignment horizontal="center" vertical="center"/>
    </xf>
    <xf numFmtId="0" fontId="8" fillId="32" borderId="75" xfId="1129" applyNumberFormat="1" applyFont="1" applyFill="1" applyBorder="1" applyAlignment="1">
      <alignment horizontal="center" vertical="center" wrapText="1"/>
    </xf>
    <xf numFmtId="0" fontId="8" fillId="32" borderId="30" xfId="1129" applyNumberFormat="1" applyFont="1" applyFill="1" applyBorder="1" applyAlignment="1">
      <alignment horizontal="center" vertical="center" wrapText="1"/>
    </xf>
    <xf numFmtId="0" fontId="8" fillId="32" borderId="80" xfId="1129" applyNumberFormat="1" applyFont="1" applyFill="1" applyBorder="1" applyAlignment="1">
      <alignment horizontal="center" vertical="center" wrapText="1"/>
    </xf>
    <xf numFmtId="0" fontId="3" fillId="32" borderId="46" xfId="1129" applyNumberFormat="1" applyFont="1" applyFill="1" applyBorder="1" applyAlignment="1">
      <alignment horizontal="center" vertical="center" wrapText="1"/>
    </xf>
    <xf numFmtId="0" fontId="3" fillId="32" borderId="2" xfId="1129" applyNumberFormat="1" applyFont="1" applyFill="1" applyBorder="1" applyAlignment="1">
      <alignment horizontal="center" vertical="center" wrapText="1"/>
    </xf>
    <xf numFmtId="0" fontId="88" fillId="0" borderId="0" xfId="1129" applyNumberFormat="1" applyFont="1" applyAlignment="1">
      <alignment horizontal="center" vertical="center" wrapText="1"/>
    </xf>
    <xf numFmtId="0" fontId="8" fillId="32" borderId="74" xfId="1129" applyNumberFormat="1" applyFont="1" applyFill="1" applyBorder="1" applyAlignment="1">
      <alignment horizontal="center" vertical="center"/>
    </xf>
    <xf numFmtId="0" fontId="8" fillId="32" borderId="82" xfId="1129" applyNumberFormat="1" applyFont="1" applyFill="1" applyBorder="1" applyAlignment="1">
      <alignment horizontal="center" vertical="center"/>
    </xf>
    <xf numFmtId="0" fontId="8" fillId="32" borderId="77" xfId="1129" applyNumberFormat="1" applyFont="1" applyFill="1" applyBorder="1" applyAlignment="1">
      <alignment horizontal="center" vertical="center"/>
    </xf>
    <xf numFmtId="0" fontId="3" fillId="32" borderId="1" xfId="1129" applyNumberFormat="1" applyFont="1" applyFill="1" applyBorder="1" applyAlignment="1">
      <alignment horizontal="center" vertical="center" wrapText="1"/>
    </xf>
    <xf numFmtId="0" fontId="3" fillId="32" borderId="42" xfId="1129" applyNumberFormat="1" applyFont="1" applyFill="1" applyBorder="1" applyAlignment="1">
      <alignment horizontal="center" vertical="center" wrapText="1"/>
    </xf>
    <xf numFmtId="0" fontId="3" fillId="32" borderId="3" xfId="1129" applyNumberFormat="1" applyFont="1" applyFill="1" applyBorder="1" applyAlignment="1">
      <alignment horizontal="center" vertical="center" wrapText="1"/>
    </xf>
    <xf numFmtId="0" fontId="3" fillId="32" borderId="16" xfId="1129" applyNumberFormat="1" applyFont="1" applyFill="1" applyBorder="1" applyAlignment="1">
      <alignment horizontal="center" vertical="center"/>
    </xf>
    <xf numFmtId="0" fontId="3" fillId="32" borderId="8" xfId="1129" applyNumberFormat="1" applyFont="1" applyFill="1" applyBorder="1" applyAlignment="1">
      <alignment horizontal="center" vertical="center"/>
    </xf>
    <xf numFmtId="0" fontId="3" fillId="32" borderId="82" xfId="1129" applyNumberFormat="1" applyFont="1" applyFill="1" applyBorder="1" applyAlignment="1">
      <alignment horizontal="center" vertical="center" wrapText="1"/>
    </xf>
    <xf numFmtId="0" fontId="90" fillId="32" borderId="0" xfId="1132" applyNumberFormat="1" applyFont="1" applyFill="1" applyAlignment="1">
      <alignment horizontal="center" vertical="center" wrapText="1"/>
    </xf>
    <xf numFmtId="0" fontId="90" fillId="0" borderId="0" xfId="1132" applyNumberFormat="1" applyFont="1" applyAlignment="1">
      <alignment horizontal="center" vertical="center" wrapText="1"/>
    </xf>
    <xf numFmtId="0" fontId="92" fillId="0" borderId="0" xfId="389" applyFont="1" applyBorder="1" applyAlignment="1">
      <alignment horizontal="center" vertical="center" wrapText="1"/>
    </xf>
    <xf numFmtId="49" fontId="90" fillId="3" borderId="0" xfId="0" applyNumberFormat="1" applyFont="1" applyFill="1" applyAlignment="1">
      <alignment horizontal="center"/>
    </xf>
    <xf numFmtId="49" fontId="90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wrapText="1"/>
    </xf>
  </cellXfs>
  <cellStyles count="1135">
    <cellStyle name=" 1" xfId="395"/>
    <cellStyle name="??_PLDT" xfId="396"/>
    <cellStyle name="_111" xfId="397"/>
    <cellStyle name="_1310.1.17  БКНС-1 Тайл.м.м" xfId="398"/>
    <cellStyle name="_189 монтаж" xfId="399"/>
    <cellStyle name="_20011016165618" xfId="35"/>
    <cellStyle name="_2001102174622" xfId="36"/>
    <cellStyle name="_2001102592852" xfId="37"/>
    <cellStyle name="_200110916231" xfId="38"/>
    <cellStyle name="_20011113161024" xfId="39"/>
    <cellStyle name="_20011127173734" xfId="40"/>
    <cellStyle name="_200111891043" xfId="41"/>
    <cellStyle name="_20011211154828" xfId="42"/>
    <cellStyle name="_20011218173434" xfId="43"/>
    <cellStyle name="_2001918174625" xfId="44"/>
    <cellStyle name="_3" xfId="45"/>
    <cellStyle name="_36-П (3)" xfId="46"/>
    <cellStyle name="_PRICE" xfId="47"/>
    <cellStyle name="_Price0708_work" xfId="48"/>
    <cellStyle name="_Price0808_work" xfId="49"/>
    <cellStyle name="_Price2105_work" xfId="50"/>
    <cellStyle name="_Price2307_work" xfId="51"/>
    <cellStyle name="_Price2507_work" xfId="52"/>
    <cellStyle name="_Price2806_work" xfId="53"/>
    <cellStyle name="_Price2906_work" xfId="54"/>
    <cellStyle name="_Price3107" xfId="55"/>
    <cellStyle name="_PriceTriEl10.08.01" xfId="56"/>
    <cellStyle name="_Stock2414" xfId="57"/>
    <cellStyle name="_Акт приемки выполненных работ" xfId="58"/>
    <cellStyle name="_Аптека" xfId="400"/>
    <cellStyle name="_Вед. смонтир. оборуд. 10.2010" xfId="59"/>
    <cellStyle name="_Вес матер" xfId="401"/>
    <cellStyle name="_вод ДНС ЗУБ -КП-6 ф 168х16 удл 13м" xfId="402"/>
    <cellStyle name="_водовод ДНС  ЗУБ-КП-6 ф 219х18 удл 190м" xfId="403"/>
    <cellStyle name="_Водовод КП-6-скв3004Р" xfId="404"/>
    <cellStyle name="_Вып. СТЭ" xfId="60"/>
    <cellStyle name="_Вып. Чист. К.10 март" xfId="61"/>
    <cellStyle name="_ГРАФ1" xfId="405"/>
    <cellStyle name="_декабрь Полигон З-Асомк.г.п.с 16.12 кор." xfId="62"/>
    <cellStyle name="_дог 75-С" xfId="406"/>
    <cellStyle name="_дог 75-С с 16.10" xfId="63"/>
    <cellStyle name="_Инд.ЛС _1" xfId="407"/>
    <cellStyle name="_Инд.ЛС 1 артез.скв. монтаж" xfId="408"/>
    <cellStyle name="_Инд.Насосная пластовой воды на ДНС-1" xfId="409"/>
    <cellStyle name="_Индекс 13 скважин" xfId="410"/>
    <cellStyle name="_индекс водовод ЗУБ -кп6 дог 24П ф168х16" xfId="411"/>
    <cellStyle name="_индекс водовод ЗУБ -кп6 дог 24П ф219х8" xfId="412"/>
    <cellStyle name="_индекс на Аган.м.р-АРТЕЗИАН.СКВ." xfId="413"/>
    <cellStyle name="_Индекс Площадка нефтеслива" xfId="414"/>
    <cellStyle name="_Индекс ПНР" xfId="415"/>
    <cellStyle name="_Индекс по дог 8П-2011 ДЭС без сметы на план реш с флэшки" xfId="416"/>
    <cellStyle name="_Индекс по к доп работам дог 11П-2011 пункт налива" xfId="417"/>
    <cellStyle name="_индекс по Тайлакам Навигатор" xfId="418"/>
    <cellStyle name="_индекса ,материалы ДНС Узунка метод СН МНГ" xfId="64"/>
    <cellStyle name="_Книга1" xfId="419"/>
    <cellStyle name="_Книга2" xfId="420"/>
    <cellStyle name="_Копия ПРИЛОЖЕНИЯ" xfId="421"/>
    <cellStyle name="_КС-2" xfId="65"/>
    <cellStyle name="_куст 13,32,33 тайл" xfId="422"/>
    <cellStyle name="_куст 192 Ватинский расчет индекса СН-МНГ" xfId="66"/>
    <cellStyle name="_КУУГ от 21.10.13" xfId="423"/>
    <cellStyle name="_Лист1" xfId="67"/>
    <cellStyle name="_Локальная ресурсная ведомос (2)" xfId="68"/>
    <cellStyle name="_Локальная смета" xfId="69"/>
    <cellStyle name="_лот" xfId="70"/>
    <cellStyle name="_ЛОТ 1312.1.18 Электическая воздушная линия 6 кВ Тайлаковское м.р. " xfId="424"/>
    <cellStyle name="_мат. №2" xfId="425"/>
    <cellStyle name="_мат. площадка" xfId="426"/>
    <cellStyle name="_Матер Хохряки" xfId="71"/>
    <cellStyle name="_Материалы" xfId="427"/>
    <cellStyle name="_Материалы полигон-ф-2" xfId="428"/>
    <cellStyle name="_Много разных" xfId="72"/>
    <cellStyle name="_Общая спецификация" xfId="429"/>
    <cellStyle name="_октябрь" xfId="430"/>
    <cellStyle name="_ориентиров матер К15 обуст с Мачтой" xfId="431"/>
    <cellStyle name="_перебаз." xfId="73"/>
    <cellStyle name="_перебаз._Лист1" xfId="432"/>
    <cellStyle name="_Перебазировка" xfId="433"/>
    <cellStyle name="_Перевозка рабочих, вахты" xfId="74"/>
    <cellStyle name="_Перевозка рабочих, вахты_Лист1" xfId="434"/>
    <cellStyle name="_платная дорога" xfId="435"/>
    <cellStyle name="_ПНР Навигатор" xfId="436"/>
    <cellStyle name="_ПНР по ТЕРп 12_10_05" xfId="437"/>
    <cellStyle name="_Полигон Ачимовск. май" xfId="438"/>
    <cellStyle name="_Приложение  к договору 1С" xfId="439"/>
    <cellStyle name="_Приложение  кор. ЮНГ." xfId="75"/>
    <cellStyle name="_Приложение  кор. ЮНГ._ResList1мат" xfId="76"/>
    <cellStyle name="_Приложение  кор. ЮНГ._Акт приемки выполненных работ" xfId="77"/>
    <cellStyle name="_Приложение  кор. ЮНГ._Вып. апрель" xfId="78"/>
    <cellStyle name="_Приложение  кор. ЮНГ._Вып. апрель_Лист1" xfId="440"/>
    <cellStyle name="_Приложение  кор. ЮНГ._К106" xfId="79"/>
    <cellStyle name="_Приложение  кор. ЮНГ._К-27" xfId="80"/>
    <cellStyle name="_Приложение  кор. ЮНГ._К-27_Лист1" xfId="441"/>
    <cellStyle name="_Приложение  кор. ЮНГ._К-71 с корректировкой" xfId="81"/>
    <cellStyle name="_Приложение  кор. ЮНГ._К-71 с корректировкой_Лист1" xfId="442"/>
    <cellStyle name="_Приложение  кор. ЮНГ._К-77" xfId="82"/>
    <cellStyle name="_Приложение  кор. ЮНГ._К-77_Лист1" xfId="443"/>
    <cellStyle name="_Приложение  кор. ЮНГ._К-94" xfId="83"/>
    <cellStyle name="_Приложение  кор. ЮНГ._К-94_Лист1" xfId="444"/>
    <cellStyle name="_Приложение  кор. ЮНГ._Лист1" xfId="445"/>
    <cellStyle name="_Приложение  кор. ЮНГ._Маг.5,6,7 рес. расч.273х18" xfId="84"/>
    <cellStyle name="_Приложение  кор. ЮНГ._Матер. т.вр. к.10" xfId="85"/>
    <cellStyle name="_Приложение  кор. ЮНГ._Перевозка, перебаз. рабочая" xfId="86"/>
    <cellStyle name="_Приложение  кор. ЮНГ._Расч. к инд. площ. дог.2" xfId="87"/>
    <cellStyle name="_Приложение  кор. ЮНГ._Расч. к инд. площ. дог.2_Лист1" xfId="446"/>
    <cellStyle name="_Приложение  кор. ЮНГ._Расч.матк.121" xfId="88"/>
    <cellStyle name="_Приложение  кор. ЮНГ._расчет индекса" xfId="89"/>
    <cellStyle name="_Приложение  кор. ЮНГ._расчет индекса ГЗУ к.96 ф" xfId="90"/>
    <cellStyle name="_Приложение  кор. ЮНГ._расчет индекса_Лист1" xfId="447"/>
    <cellStyle name="_Приложение 1" xfId="91"/>
    <cellStyle name="_Приложение 1_ResList1мат" xfId="92"/>
    <cellStyle name="_Приложение 1_Акт приемки выполненных работ" xfId="93"/>
    <cellStyle name="_Приложение 1_Вып. апрель" xfId="94"/>
    <cellStyle name="_Приложение 1_Вып. апрель_Лист1" xfId="448"/>
    <cellStyle name="_Приложение 1_К106" xfId="95"/>
    <cellStyle name="_Приложение 1_К-27" xfId="96"/>
    <cellStyle name="_Приложение 1_К-27_Лист1" xfId="449"/>
    <cellStyle name="_Приложение 1_К-71 с корректировкой" xfId="97"/>
    <cellStyle name="_Приложение 1_К-71 с корректировкой_Лист1" xfId="450"/>
    <cellStyle name="_Приложение 1_К-77" xfId="98"/>
    <cellStyle name="_Приложение 1_К-77_Лист1" xfId="451"/>
    <cellStyle name="_Приложение 1_К-94" xfId="99"/>
    <cellStyle name="_Приложение 1_К-94_Лист1" xfId="452"/>
    <cellStyle name="_Приложение 1_Лист1" xfId="453"/>
    <cellStyle name="_Приложение 1_Маг.5,6,7 рес. расч.273х18" xfId="100"/>
    <cellStyle name="_Приложение 1_Матер. т.вр. к.10" xfId="101"/>
    <cellStyle name="_Приложение 1_Перевозка, перебаз. рабочая" xfId="102"/>
    <cellStyle name="_Приложение 1_Расч. к инд. площ. дог.2" xfId="103"/>
    <cellStyle name="_Приложение 1_Расч. к инд. площ. дог.2_Лист1" xfId="454"/>
    <cellStyle name="_Приложение 1_Расч.матк.121" xfId="104"/>
    <cellStyle name="_Приложение 1_расчет индекса" xfId="105"/>
    <cellStyle name="_Приложение 1_расчет индекса ГЗУ к.96 ф" xfId="106"/>
    <cellStyle name="_Приложение 1_расчет индекса_Лист1" xfId="455"/>
    <cellStyle name="_Приложение 3 " xfId="107"/>
    <cellStyle name="_Приложение 3 _ResList1мат" xfId="108"/>
    <cellStyle name="_Приложение 3 _Акт приемки выполненных работ" xfId="109"/>
    <cellStyle name="_Приложение 3 _Вып. апрель" xfId="110"/>
    <cellStyle name="_Приложение 3 _Вып. апрель_Лист1" xfId="456"/>
    <cellStyle name="_Приложение 3 _К106" xfId="111"/>
    <cellStyle name="_Приложение 3 _К-27" xfId="112"/>
    <cellStyle name="_Приложение 3 _К-27_Лист1" xfId="457"/>
    <cellStyle name="_Приложение 3 _К-71 с корректировкой" xfId="113"/>
    <cellStyle name="_Приложение 3 _К-71 с корректировкой_Лист1" xfId="458"/>
    <cellStyle name="_Приложение 3 _К-77" xfId="114"/>
    <cellStyle name="_Приложение 3 _К-77_Лист1" xfId="459"/>
    <cellStyle name="_Приложение 3 _К-94" xfId="115"/>
    <cellStyle name="_Приложение 3 _К-94_Лист1" xfId="460"/>
    <cellStyle name="_Приложение 3 _Лист1" xfId="461"/>
    <cellStyle name="_Приложение 3 _Маг.5,6,7 рес. расч.273х18" xfId="116"/>
    <cellStyle name="_Приложение 3 _Матер. т.вр. к.10" xfId="117"/>
    <cellStyle name="_Приложение 3 _Перевозка, перебаз. рабочая" xfId="118"/>
    <cellStyle name="_Приложение 3 _Расч. к инд. площ. дог.2" xfId="119"/>
    <cellStyle name="_Приложение 3 _Расч. к инд. площ. дог.2_Лист1" xfId="462"/>
    <cellStyle name="_Приложение 3 _Расч.матк.121" xfId="120"/>
    <cellStyle name="_Приложение 3 _расчет индекса" xfId="121"/>
    <cellStyle name="_Приложение 3 _расчет индекса ГЗУ к.96 ф" xfId="122"/>
    <cellStyle name="_Приложение 3 _расчет индекса_Лист1" xfId="463"/>
    <cellStyle name="_Приложение №2.1 Расчет стоимости услуг к 5- ЮКОС-2006г-ДЕЙСТВ." xfId="123"/>
    <cellStyle name="_Приложение №2.1 Расчет стоимости услуг к 5- ЮКОС-2006г-ДЕЙСТВ._ResList1мат" xfId="124"/>
    <cellStyle name="_Приложение №2.1 Расчет стоимости услуг к 5- ЮКОС-2006г-ДЕЙСТВ._Акт приемки выполненных работ" xfId="125"/>
    <cellStyle name="_Приложение №2.1 Расчет стоимости услуг к 5- ЮКОС-2006г-ДЕЙСТВ._Вып. апрель" xfId="126"/>
    <cellStyle name="_Приложение №2.1 Расчет стоимости услуг к 5- ЮКОС-2006г-ДЕЙСТВ._Вып. апрель_Лист1" xfId="464"/>
    <cellStyle name="_Приложение №2.1 Расчет стоимости услуг к 5- ЮКОС-2006г-ДЕЙСТВ._К106" xfId="127"/>
    <cellStyle name="_Приложение №2.1 Расчет стоимости услуг к 5- ЮКОС-2006г-ДЕЙСТВ._К-27" xfId="128"/>
    <cellStyle name="_Приложение №2.1 Расчет стоимости услуг к 5- ЮКОС-2006г-ДЕЙСТВ._К-27_Лист1" xfId="465"/>
    <cellStyle name="_Приложение №2.1 Расчет стоимости услуг к 5- ЮКОС-2006г-ДЕЙСТВ._К-71 с корректировкой" xfId="129"/>
    <cellStyle name="_Приложение №2.1 Расчет стоимости услуг к 5- ЮКОС-2006г-ДЕЙСТВ._К-71 с корректировкой_Лист1" xfId="466"/>
    <cellStyle name="_Приложение №2.1 Расчет стоимости услуг к 5- ЮКОС-2006г-ДЕЙСТВ._К-77" xfId="130"/>
    <cellStyle name="_Приложение №2.1 Расчет стоимости услуг к 5- ЮКОС-2006г-ДЕЙСТВ._К-77_Лист1" xfId="467"/>
    <cellStyle name="_Приложение №2.1 Расчет стоимости услуг к 5- ЮКОС-2006г-ДЕЙСТВ._К-94" xfId="131"/>
    <cellStyle name="_Приложение №2.1 Расчет стоимости услуг к 5- ЮКОС-2006г-ДЕЙСТВ._К-94_Лист1" xfId="468"/>
    <cellStyle name="_Приложение №2.1 Расчет стоимости услуг к 5- ЮКОС-2006г-ДЕЙСТВ._Лист1" xfId="469"/>
    <cellStyle name="_Приложение №2.1 Расчет стоимости услуг к 5- ЮКОС-2006г-ДЕЙСТВ._Маг.5,6,7 рес. расч.273х18" xfId="132"/>
    <cellStyle name="_Приложение №2.1 Расчет стоимости услуг к 5- ЮКОС-2006г-ДЕЙСТВ._Матер. т.вр. к.10" xfId="133"/>
    <cellStyle name="_Приложение №2.1 Расчет стоимости услуг к 5- ЮКОС-2006г-ДЕЙСТВ._Перевозка, перебаз. рабочая" xfId="134"/>
    <cellStyle name="_Приложение №2.1 Расчет стоимости услуг к 5- ЮКОС-2006г-ДЕЙСТВ._Расч. к инд. площ. дог.2" xfId="135"/>
    <cellStyle name="_Приложение №2.1 Расчет стоимости услуг к 5- ЮКОС-2006г-ДЕЙСТВ._Расч. к инд. площ. дог.2_Лист1" xfId="470"/>
    <cellStyle name="_Приложение №2.1 Расчет стоимости услуг к 5- ЮКОС-2006г-ДЕЙСТВ._Расч.матк.121" xfId="136"/>
    <cellStyle name="_Приложение №2.1 Расчет стоимости услуг к 5- ЮКОС-2006г-ДЕЙСТВ._расчет индекса" xfId="137"/>
    <cellStyle name="_Приложение №2.1 Расчет стоимости услуг к 5- ЮКОС-2006г-ДЕЙСТВ._расчет индекса ГЗУ к.96 ф" xfId="138"/>
    <cellStyle name="_Приложение №2.1 Расчет стоимости услуг к 5- ЮКОС-2006г-ДЕЙСТВ._расчет индекса_Лист1" xfId="471"/>
    <cellStyle name="_приложение №3 н.сб. к.49-т.вр. к. 57 тайлаки" xfId="472"/>
    <cellStyle name="_приложения" xfId="473"/>
    <cellStyle name="_Приложения  к доп 1дог.11П-2011" xfId="474"/>
    <cellStyle name="_Приложения к договору №6 от 28.02.07_пластик_Ю-Б" xfId="139"/>
    <cellStyle name="_Приложения к договору №6 от 28.02.07_пластик_Ю-Б_Лист1" xfId="475"/>
    <cellStyle name="_Приложения КСП" xfId="476"/>
    <cellStyle name="_приложения южн аган4" xfId="477"/>
    <cellStyle name="_Прочие К.941" xfId="140"/>
    <cellStyle name="_пункт налива нефти-индекс" xfId="478"/>
    <cellStyle name="_пункт налива с электрик.в" xfId="479"/>
    <cellStyle name="_Радикал дополнение" xfId="141"/>
    <cellStyle name="_Расч. матер.ДНС Асомкинская" xfId="142"/>
    <cellStyle name="_расчет   индекса  28,19    С.В. К-47 Сев.Покур." xfId="143"/>
    <cellStyle name="_Расчет авто" xfId="480"/>
    <cellStyle name="_Расчет индекса" xfId="481"/>
    <cellStyle name="_Расчет индекса  ..." xfId="482"/>
    <cellStyle name="_расчет индекса  1кв.2008г" xfId="144"/>
    <cellStyle name="_Расчет индекса  КИПиА без элосвещ" xfId="483"/>
    <cellStyle name="_Расчет стоимости" xfId="145"/>
    <cellStyle name="_Расчет стоимости_Лист1" xfId="484"/>
    <cellStyle name="_реестр материалов" xfId="485"/>
    <cellStyle name="_Ресурсы водовод №2-Р15-29" xfId="486"/>
    <cellStyle name="_Сводная вед объектов АСУ1" xfId="487"/>
    <cellStyle name="_Сводный коньюнкт. обзор 2005г" xfId="146"/>
    <cellStyle name="_Склад к рассылке 01102001" xfId="147"/>
    <cellStyle name="_Славутич смета  ПС 35 6кВ к255 2006г" xfId="148"/>
    <cellStyle name="_Смета от 10.11.08 ПК-197 до ПК-410" xfId="149"/>
    <cellStyle name="_сметы   куст 192   с дорогой    в ц. 1984г" xfId="150"/>
    <cellStyle name="_СМР_ПНР в ТЕР 30_05_06" xfId="488"/>
    <cellStyle name="_Спецификация КСП Аган (15.12.2004)" xfId="489"/>
    <cellStyle name="_Учет материалов СНГДУ-2-2006" xfId="151"/>
    <cellStyle name="_ЦПС Сев.ОР" xfId="152"/>
    <cellStyle name="_Шламонакопитель нооябрь" xfId="153"/>
    <cellStyle name="_Шламонакопитель. сент." xfId="154"/>
    <cellStyle name="”€ќђќ‘ћ‚›‰" xfId="490"/>
    <cellStyle name="”€љ‘€ђћ‚ђќќ›‰" xfId="491"/>
    <cellStyle name="„…ќ…†ќ›‰" xfId="492"/>
    <cellStyle name="€’ћѓћ‚›‰" xfId="493"/>
    <cellStyle name="=C:\WINNT35\SYSTEM32\COMMAND.COM" xfId="494"/>
    <cellStyle name="‡ђѓћ‹ћ‚ћљ1" xfId="495"/>
    <cellStyle name="‡ђѓћ‹ћ‚ћљ2" xfId="496"/>
    <cellStyle name="20% - Акцент1 2" xfId="155"/>
    <cellStyle name="20% - Акцент1 2 2" xfId="156"/>
    <cellStyle name="20% - Акцент1 2 3" xfId="497"/>
    <cellStyle name="20% - Акцент1 2 4" xfId="498"/>
    <cellStyle name="20% - Акцент1 2 5" xfId="499"/>
    <cellStyle name="20% - Акцент1 2 6" xfId="500"/>
    <cellStyle name="20% - Акцент1 2_Егоза" xfId="501"/>
    <cellStyle name="20% - Акцент1 3" xfId="502"/>
    <cellStyle name="20% - Акцент1 4" xfId="503"/>
    <cellStyle name="20% - Акцент1 5" xfId="504"/>
    <cellStyle name="20% - Акцент1 6" xfId="505"/>
    <cellStyle name="20% - Акцент1 7" xfId="506"/>
    <cellStyle name="20% - Акцент2 2" xfId="157"/>
    <cellStyle name="20% - Акцент2 2 2" xfId="158"/>
    <cellStyle name="20% - Акцент2 2 3" xfId="507"/>
    <cellStyle name="20% - Акцент2 2 4" xfId="508"/>
    <cellStyle name="20% - Акцент2 2 5" xfId="509"/>
    <cellStyle name="20% - Акцент2 2 6" xfId="510"/>
    <cellStyle name="20% - Акцент2 2_Егоза" xfId="511"/>
    <cellStyle name="20% - Акцент2 3" xfId="512"/>
    <cellStyle name="20% - Акцент2 4" xfId="513"/>
    <cellStyle name="20% - Акцент2 5" xfId="514"/>
    <cellStyle name="20% - Акцент2 6" xfId="515"/>
    <cellStyle name="20% - Акцент2 7" xfId="516"/>
    <cellStyle name="20% - Акцент3 2" xfId="159"/>
    <cellStyle name="20% - Акцент3 2 2" xfId="160"/>
    <cellStyle name="20% - Акцент3 2 3" xfId="517"/>
    <cellStyle name="20% - Акцент3 2 4" xfId="518"/>
    <cellStyle name="20% - Акцент3 2 5" xfId="519"/>
    <cellStyle name="20% - Акцент3 2 6" xfId="520"/>
    <cellStyle name="20% - Акцент3 2_Егоза" xfId="521"/>
    <cellStyle name="20% - Акцент3 3" xfId="522"/>
    <cellStyle name="20% - Акцент3 4" xfId="523"/>
    <cellStyle name="20% - Акцент3 5" xfId="524"/>
    <cellStyle name="20% - Акцент3 6" xfId="525"/>
    <cellStyle name="20% - Акцент3 7" xfId="526"/>
    <cellStyle name="20% - Акцент4 2" xfId="161"/>
    <cellStyle name="20% - Акцент4 2 2" xfId="162"/>
    <cellStyle name="20% - Акцент4 2 3" xfId="527"/>
    <cellStyle name="20% - Акцент4 2 4" xfId="528"/>
    <cellStyle name="20% - Акцент4 2 5" xfId="529"/>
    <cellStyle name="20% - Акцент4 2 6" xfId="530"/>
    <cellStyle name="20% - Акцент4 2_Егоза" xfId="531"/>
    <cellStyle name="20% - Акцент4 3" xfId="532"/>
    <cellStyle name="20% - Акцент4 4" xfId="533"/>
    <cellStyle name="20% - Акцент4 5" xfId="534"/>
    <cellStyle name="20% - Акцент4 6" xfId="535"/>
    <cellStyle name="20% - Акцент4 7" xfId="536"/>
    <cellStyle name="20% - Акцент5 2" xfId="163"/>
    <cellStyle name="20% - Акцент5 2 2" xfId="164"/>
    <cellStyle name="20% - Акцент5 2 3" xfId="537"/>
    <cellStyle name="20% - Акцент5 2 4" xfId="538"/>
    <cellStyle name="20% - Акцент5 2 5" xfId="539"/>
    <cellStyle name="20% - Акцент5 2 6" xfId="540"/>
    <cellStyle name="20% - Акцент5 2_Егоза" xfId="541"/>
    <cellStyle name="20% - Акцент5 3" xfId="542"/>
    <cellStyle name="20% - Акцент5 4" xfId="543"/>
    <cellStyle name="20% - Акцент5 5" xfId="544"/>
    <cellStyle name="20% - Акцент5 6" xfId="545"/>
    <cellStyle name="20% - Акцент5 7" xfId="546"/>
    <cellStyle name="20% - Акцент6 2" xfId="165"/>
    <cellStyle name="20% - Акцент6 2 2" xfId="166"/>
    <cellStyle name="20% - Акцент6 2 3" xfId="547"/>
    <cellStyle name="20% - Акцент6 2 4" xfId="548"/>
    <cellStyle name="20% - Акцент6 2 5" xfId="549"/>
    <cellStyle name="20% - Акцент6 2 6" xfId="550"/>
    <cellStyle name="20% - Акцент6 2_Егоза" xfId="551"/>
    <cellStyle name="20% - Акцент6 3" xfId="552"/>
    <cellStyle name="20% - Акцент6 4" xfId="553"/>
    <cellStyle name="20% - Акцент6 5" xfId="554"/>
    <cellStyle name="20% - Акцент6 6" xfId="555"/>
    <cellStyle name="20% - Акцент6 7" xfId="556"/>
    <cellStyle name="40% - Акцент1 2" xfId="167"/>
    <cellStyle name="40% - Акцент1 2 2" xfId="168"/>
    <cellStyle name="40% - Акцент1 2 3" xfId="557"/>
    <cellStyle name="40% - Акцент1 2 4" xfId="558"/>
    <cellStyle name="40% - Акцент1 2 5" xfId="559"/>
    <cellStyle name="40% - Акцент1 2 6" xfId="560"/>
    <cellStyle name="40% - Акцент1 2_Егоза" xfId="561"/>
    <cellStyle name="40% - Акцент1 3" xfId="562"/>
    <cellStyle name="40% - Акцент1 4" xfId="563"/>
    <cellStyle name="40% - Акцент1 5" xfId="564"/>
    <cellStyle name="40% - Акцент1 6" xfId="565"/>
    <cellStyle name="40% - Акцент1 7" xfId="566"/>
    <cellStyle name="40% - Акцент2 2" xfId="169"/>
    <cellStyle name="40% - Акцент2 2 2" xfId="170"/>
    <cellStyle name="40% - Акцент2 2 3" xfId="567"/>
    <cellStyle name="40% - Акцент2 2 4" xfId="568"/>
    <cellStyle name="40% - Акцент2 2 5" xfId="569"/>
    <cellStyle name="40% - Акцент2 2 6" xfId="570"/>
    <cellStyle name="40% - Акцент2 2_Егоза" xfId="571"/>
    <cellStyle name="40% - Акцент2 3" xfId="572"/>
    <cellStyle name="40% - Акцент2 4" xfId="573"/>
    <cellStyle name="40% - Акцент2 5" xfId="574"/>
    <cellStyle name="40% - Акцент2 6" xfId="575"/>
    <cellStyle name="40% - Акцент2 7" xfId="576"/>
    <cellStyle name="40% - Акцент3 2" xfId="171"/>
    <cellStyle name="40% - Акцент3 2 2" xfId="172"/>
    <cellStyle name="40% - Акцент3 2 3" xfId="577"/>
    <cellStyle name="40% - Акцент3 2 4" xfId="578"/>
    <cellStyle name="40% - Акцент3 2 5" xfId="579"/>
    <cellStyle name="40% - Акцент3 2 6" xfId="580"/>
    <cellStyle name="40% - Акцент3 2_Егоза" xfId="581"/>
    <cellStyle name="40% - Акцент3 3" xfId="582"/>
    <cellStyle name="40% - Акцент3 4" xfId="583"/>
    <cellStyle name="40% - Акцент3 5" xfId="584"/>
    <cellStyle name="40% - Акцент3 6" xfId="585"/>
    <cellStyle name="40% - Акцент3 7" xfId="586"/>
    <cellStyle name="40% - Акцент4 2" xfId="173"/>
    <cellStyle name="40% - Акцент4 2 2" xfId="174"/>
    <cellStyle name="40% - Акцент4 2 3" xfId="587"/>
    <cellStyle name="40% - Акцент4 2 4" xfId="588"/>
    <cellStyle name="40% - Акцент4 2 5" xfId="589"/>
    <cellStyle name="40% - Акцент4 2 6" xfId="590"/>
    <cellStyle name="40% - Акцент4 2_Егоза" xfId="591"/>
    <cellStyle name="40% - Акцент4 3" xfId="592"/>
    <cellStyle name="40% - Акцент4 4" xfId="593"/>
    <cellStyle name="40% - Акцент4 5" xfId="594"/>
    <cellStyle name="40% - Акцент4 6" xfId="595"/>
    <cellStyle name="40% - Акцент4 7" xfId="596"/>
    <cellStyle name="40% - Акцент5 2" xfId="175"/>
    <cellStyle name="40% - Акцент5 2 2" xfId="176"/>
    <cellStyle name="40% - Акцент5 2 3" xfId="597"/>
    <cellStyle name="40% - Акцент5 2 4" xfId="598"/>
    <cellStyle name="40% - Акцент5 2 5" xfId="599"/>
    <cellStyle name="40% - Акцент5 2 6" xfId="600"/>
    <cellStyle name="40% - Акцент5 2_Егоза" xfId="601"/>
    <cellStyle name="40% - Акцент5 3" xfId="602"/>
    <cellStyle name="40% - Акцент5 4" xfId="603"/>
    <cellStyle name="40% - Акцент5 5" xfId="604"/>
    <cellStyle name="40% - Акцент5 6" xfId="605"/>
    <cellStyle name="40% - Акцент5 7" xfId="606"/>
    <cellStyle name="40% - Акцент6 2" xfId="177"/>
    <cellStyle name="40% - Акцент6 2 2" xfId="178"/>
    <cellStyle name="40% - Акцент6 2 3" xfId="607"/>
    <cellStyle name="40% - Акцент6 2 4" xfId="608"/>
    <cellStyle name="40% - Акцент6 2 5" xfId="609"/>
    <cellStyle name="40% - Акцент6 2 6" xfId="610"/>
    <cellStyle name="40% - Акцент6 2_Егоза" xfId="611"/>
    <cellStyle name="40% - Акцент6 3" xfId="612"/>
    <cellStyle name="40% - Акцент6 4" xfId="613"/>
    <cellStyle name="40% - Акцент6 5" xfId="614"/>
    <cellStyle name="40% - Акцент6 6" xfId="615"/>
    <cellStyle name="40% - Акцент6 7" xfId="616"/>
    <cellStyle name="60% - Акцент1 2" xfId="179"/>
    <cellStyle name="60% - Акцент1 2 2" xfId="180"/>
    <cellStyle name="60% - Акцент1 2 3" xfId="617"/>
    <cellStyle name="60% - Акцент1 2 4" xfId="618"/>
    <cellStyle name="60% - Акцент1 2 5" xfId="619"/>
    <cellStyle name="60% - Акцент1 2 6" xfId="620"/>
    <cellStyle name="60% - Акцент1 3" xfId="621"/>
    <cellStyle name="60% - Акцент1 4" xfId="622"/>
    <cellStyle name="60% - Акцент1 5" xfId="623"/>
    <cellStyle name="60% - Акцент1 6" xfId="624"/>
    <cellStyle name="60% - Акцент1 7" xfId="625"/>
    <cellStyle name="60% - Акцент2 2" xfId="181"/>
    <cellStyle name="60% - Акцент2 2 2" xfId="182"/>
    <cellStyle name="60% - Акцент2 2 3" xfId="626"/>
    <cellStyle name="60% - Акцент2 2 4" xfId="627"/>
    <cellStyle name="60% - Акцент2 2 5" xfId="628"/>
    <cellStyle name="60% - Акцент2 2 6" xfId="629"/>
    <cellStyle name="60% - Акцент2 3" xfId="630"/>
    <cellStyle name="60% - Акцент2 4" xfId="631"/>
    <cellStyle name="60% - Акцент2 5" xfId="632"/>
    <cellStyle name="60% - Акцент2 6" xfId="633"/>
    <cellStyle name="60% - Акцент2 7" xfId="634"/>
    <cellStyle name="60% - Акцент3 2" xfId="183"/>
    <cellStyle name="60% - Акцент3 2 2" xfId="184"/>
    <cellStyle name="60% - Акцент3 2 3" xfId="635"/>
    <cellStyle name="60% - Акцент3 2 4" xfId="636"/>
    <cellStyle name="60% - Акцент3 2 5" xfId="637"/>
    <cellStyle name="60% - Акцент3 2 6" xfId="638"/>
    <cellStyle name="60% - Акцент3 3" xfId="639"/>
    <cellStyle name="60% - Акцент3 4" xfId="640"/>
    <cellStyle name="60% - Акцент3 5" xfId="641"/>
    <cellStyle name="60% - Акцент3 6" xfId="642"/>
    <cellStyle name="60% - Акцент3 7" xfId="643"/>
    <cellStyle name="60% - Акцент4 2" xfId="185"/>
    <cellStyle name="60% - Акцент4 2 2" xfId="186"/>
    <cellStyle name="60% - Акцент4 2 3" xfId="644"/>
    <cellStyle name="60% - Акцент4 2 4" xfId="645"/>
    <cellStyle name="60% - Акцент4 2 5" xfId="646"/>
    <cellStyle name="60% - Акцент4 2 6" xfId="647"/>
    <cellStyle name="60% - Акцент4 3" xfId="648"/>
    <cellStyle name="60% - Акцент4 4" xfId="649"/>
    <cellStyle name="60% - Акцент4 5" xfId="650"/>
    <cellStyle name="60% - Акцент4 6" xfId="651"/>
    <cellStyle name="60% - Акцент4 7" xfId="652"/>
    <cellStyle name="60% - Акцент5 2" xfId="187"/>
    <cellStyle name="60% - Акцент5 2 2" xfId="188"/>
    <cellStyle name="60% - Акцент5 2 3" xfId="653"/>
    <cellStyle name="60% - Акцент5 2 4" xfId="654"/>
    <cellStyle name="60% - Акцент5 2 5" xfId="655"/>
    <cellStyle name="60% - Акцент5 2 6" xfId="656"/>
    <cellStyle name="60% - Акцент5 3" xfId="657"/>
    <cellStyle name="60% - Акцент5 4" xfId="658"/>
    <cellStyle name="60% - Акцент5 5" xfId="659"/>
    <cellStyle name="60% - Акцент5 6" xfId="660"/>
    <cellStyle name="60% - Акцент5 7" xfId="661"/>
    <cellStyle name="60% - Акцент6 2" xfId="189"/>
    <cellStyle name="60% - Акцент6 2 2" xfId="190"/>
    <cellStyle name="60% - Акцент6 2 3" xfId="662"/>
    <cellStyle name="60% - Акцент6 2 4" xfId="663"/>
    <cellStyle name="60% - Акцент6 2 5" xfId="664"/>
    <cellStyle name="60% - Акцент6 2 6" xfId="665"/>
    <cellStyle name="60% - Акцент6 3" xfId="666"/>
    <cellStyle name="60% - Акцент6 4" xfId="667"/>
    <cellStyle name="60% - Акцент6 5" xfId="668"/>
    <cellStyle name="60% - Акцент6 6" xfId="669"/>
    <cellStyle name="60% - Акцент6 7" xfId="670"/>
    <cellStyle name="Calc Currency (0)" xfId="191"/>
    <cellStyle name="Calc Currency (2)" xfId="192"/>
    <cellStyle name="Calc Percent (0)" xfId="193"/>
    <cellStyle name="Calc Percent (1)" xfId="194"/>
    <cellStyle name="Calc Percent (2)" xfId="195"/>
    <cellStyle name="Calc Units (0)" xfId="196"/>
    <cellStyle name="Calc Units (1)" xfId="197"/>
    <cellStyle name="Calc Units (2)" xfId="198"/>
    <cellStyle name="Comma [0]" xfId="199"/>
    <cellStyle name="Comma [00]" xfId="200"/>
    <cellStyle name="Comma_irl tel sep5" xfId="671"/>
    <cellStyle name="Comma0" xfId="201"/>
    <cellStyle name="Comments" xfId="202"/>
    <cellStyle name="Currency [0]" xfId="203"/>
    <cellStyle name="Currency [00]" xfId="204"/>
    <cellStyle name="Currency_irl tel sep5" xfId="672"/>
    <cellStyle name="Currency0" xfId="205"/>
    <cellStyle name="Date Short" xfId="206"/>
    <cellStyle name="DELTA" xfId="207"/>
    <cellStyle name="DELTA 2" xfId="208"/>
    <cellStyle name="DELTA 3" xfId="209"/>
    <cellStyle name="DELTA 4" xfId="673"/>
    <cellStyle name="DELTA 5" xfId="674"/>
    <cellStyle name="DELTA 6" xfId="675"/>
    <cellStyle name="DELTA 7" xfId="676"/>
    <cellStyle name="DELTA 8" xfId="677"/>
    <cellStyle name="DELTA 9" xfId="678"/>
    <cellStyle name="DELTA_Баграс 2" xfId="679"/>
    <cellStyle name="DistributionType" xfId="210"/>
    <cellStyle name="Dziesietny [0]_PERSONAL" xfId="211"/>
    <cellStyle name="Dziesietny_PERSONAL" xfId="212"/>
    <cellStyle name="Enter Currency (0)" xfId="213"/>
    <cellStyle name="Enter Currency (2)" xfId="214"/>
    <cellStyle name="Enter Units (0)" xfId="215"/>
    <cellStyle name="Enter Units (1)" xfId="216"/>
    <cellStyle name="Enter Units (2)" xfId="217"/>
    <cellStyle name="Excel Built-in Normal" xfId="680"/>
    <cellStyle name="F2" xfId="218"/>
    <cellStyle name="F3" xfId="219"/>
    <cellStyle name="F4" xfId="220"/>
    <cellStyle name="F5" xfId="221"/>
    <cellStyle name="F6" xfId="222"/>
    <cellStyle name="F7" xfId="223"/>
    <cellStyle name="F8" xfId="224"/>
    <cellStyle name="Flag" xfId="225"/>
    <cellStyle name="Flag 2" xfId="226"/>
    <cellStyle name="Flag 3" xfId="227"/>
    <cellStyle name="Flag 4" xfId="681"/>
    <cellStyle name="Flag 4 2" xfId="682"/>
    <cellStyle name="Flag 4 3" xfId="683"/>
    <cellStyle name="Flag 4 4" xfId="684"/>
    <cellStyle name="Flag 4_Егоза" xfId="685"/>
    <cellStyle name="Flag 5" xfId="686"/>
    <cellStyle name="Flag 5 2" xfId="687"/>
    <cellStyle name="Flag 5 3" xfId="688"/>
    <cellStyle name="Flag 5_Егоза" xfId="689"/>
    <cellStyle name="Flag 6" xfId="690"/>
    <cellStyle name="Flag 6 2" xfId="691"/>
    <cellStyle name="Flag 6 3" xfId="692"/>
    <cellStyle name="Flag 6_Егоза" xfId="693"/>
    <cellStyle name="Flag 7" xfId="694"/>
    <cellStyle name="Flag 8" xfId="695"/>
    <cellStyle name="Flag 9" xfId="696"/>
    <cellStyle name="Flag_Баграс 2" xfId="697"/>
    <cellStyle name="Grey" xfId="228"/>
    <cellStyle name="Header1" xfId="229"/>
    <cellStyle name="Header2" xfId="230"/>
    <cellStyle name="Heading 1" xfId="231"/>
    <cellStyle name="Heading1" xfId="232"/>
    <cellStyle name="Heading2" xfId="233"/>
    <cellStyle name="Heading3" xfId="234"/>
    <cellStyle name="Heading4" xfId="235"/>
    <cellStyle name="Heading5" xfId="236"/>
    <cellStyle name="Heading6" xfId="237"/>
    <cellStyle name="Headline III" xfId="238"/>
    <cellStyle name="Horizontal" xfId="239"/>
    <cellStyle name="Horizontal 2" xfId="240"/>
    <cellStyle name="Horizontal 3" xfId="241"/>
    <cellStyle name="Horizontal 4" xfId="698"/>
    <cellStyle name="Horizontal 4 2" xfId="699"/>
    <cellStyle name="Horizontal 4 3" xfId="700"/>
    <cellStyle name="Horizontal 4 4" xfId="701"/>
    <cellStyle name="Horizontal 4_Егоза" xfId="702"/>
    <cellStyle name="Horizontal 5" xfId="703"/>
    <cellStyle name="Horizontal 5 2" xfId="704"/>
    <cellStyle name="Horizontal 5 3" xfId="705"/>
    <cellStyle name="Horizontal 5_Егоза" xfId="706"/>
    <cellStyle name="Horizontal 6" xfId="707"/>
    <cellStyle name="Horizontal 6 2" xfId="708"/>
    <cellStyle name="Horizontal 6 3" xfId="709"/>
    <cellStyle name="Horizontal 6_Егоза" xfId="710"/>
    <cellStyle name="Horizontal 7" xfId="711"/>
    <cellStyle name="Horizontal 8" xfId="712"/>
    <cellStyle name="Horizontal 9" xfId="713"/>
    <cellStyle name="Horizontal_Баграс 2" xfId="714"/>
    <cellStyle name="Hyperlink" xfId="242"/>
    <cellStyle name="Iau?iue_Sheet1" xfId="243"/>
    <cellStyle name="Input [yellow]" xfId="244"/>
    <cellStyle name="Link Currency (0)" xfId="245"/>
    <cellStyle name="Link Currency (2)" xfId="246"/>
    <cellStyle name="Link Units (0)" xfId="247"/>
    <cellStyle name="Link Units (1)" xfId="248"/>
    <cellStyle name="Link Units (2)" xfId="249"/>
    <cellStyle name="Matrix" xfId="250"/>
    <cellStyle name="Matrix 2" xfId="251"/>
    <cellStyle name="Matrix 3" xfId="252"/>
    <cellStyle name="Matrix 4" xfId="715"/>
    <cellStyle name="Matrix 4 2" xfId="716"/>
    <cellStyle name="Matrix 4 3" xfId="717"/>
    <cellStyle name="Matrix 4 4" xfId="718"/>
    <cellStyle name="Matrix 4_Егоза" xfId="719"/>
    <cellStyle name="Matrix 5" xfId="720"/>
    <cellStyle name="Matrix 5 2" xfId="721"/>
    <cellStyle name="Matrix 5 3" xfId="722"/>
    <cellStyle name="Matrix 5_Егоза" xfId="723"/>
    <cellStyle name="Matrix 6" xfId="724"/>
    <cellStyle name="Matrix 6 2" xfId="725"/>
    <cellStyle name="Matrix 6 3" xfId="726"/>
    <cellStyle name="Matrix 6_Егоза" xfId="727"/>
    <cellStyle name="Matrix 7" xfId="728"/>
    <cellStyle name="Matrix 8" xfId="729"/>
    <cellStyle name="Matrix 9" xfId="730"/>
    <cellStyle name="Matrix_Баграс 2" xfId="731"/>
    <cellStyle name="normal" xfId="253"/>
    <cellStyle name="Normal - Style1" xfId="254"/>
    <cellStyle name="normal 2" xfId="732"/>
    <cellStyle name="normal 3" xfId="733"/>
    <cellStyle name="normal 4" xfId="734"/>
    <cellStyle name="normal 5" xfId="735"/>
    <cellStyle name="normal 6" xfId="736"/>
    <cellStyle name="Normal_1_1" xfId="255"/>
    <cellStyle name="normбlnм_laroux" xfId="256"/>
    <cellStyle name="Oleg_Style I" xfId="257"/>
    <cellStyle name="Option" xfId="258"/>
    <cellStyle name="Percent [0]" xfId="259"/>
    <cellStyle name="Percent [00]" xfId="260"/>
    <cellStyle name="Percent [2]" xfId="261"/>
    <cellStyle name="PrePop Currency (0)" xfId="262"/>
    <cellStyle name="PrePop Currency (2)" xfId="263"/>
    <cellStyle name="PrePop Units (0)" xfId="264"/>
    <cellStyle name="PrePop Units (1)" xfId="265"/>
    <cellStyle name="PrePop Units (2)" xfId="266"/>
    <cellStyle name="Price" xfId="267"/>
    <cellStyle name="Product" xfId="268"/>
    <cellStyle name="ResellerType" xfId="269"/>
    <cellStyle name="Rubles" xfId="270"/>
    <cellStyle name="Style 1" xfId="271"/>
    <cellStyle name="Text Indent A" xfId="272"/>
    <cellStyle name="Text Indent B" xfId="273"/>
    <cellStyle name="Text Indent C" xfId="274"/>
    <cellStyle name="Unit" xfId="275"/>
    <cellStyle name="Walutowy [0]_PERSONAL" xfId="276"/>
    <cellStyle name="Walutowy_PERSONAL" xfId="277"/>
    <cellStyle name="Акт" xfId="1"/>
    <cellStyle name="АктМТСН" xfId="2"/>
    <cellStyle name="АктМТСН 2" xfId="278"/>
    <cellStyle name="Акцент1 2" xfId="279"/>
    <cellStyle name="Акцент1 2 2" xfId="280"/>
    <cellStyle name="Акцент1 2 3" xfId="737"/>
    <cellStyle name="Акцент1 2 4" xfId="738"/>
    <cellStyle name="Акцент1 2 5" xfId="739"/>
    <cellStyle name="Акцент1 2 6" xfId="740"/>
    <cellStyle name="Акцент1 3" xfId="741"/>
    <cellStyle name="Акцент1 4" xfId="742"/>
    <cellStyle name="Акцент1 5" xfId="743"/>
    <cellStyle name="Акцент1 6" xfId="744"/>
    <cellStyle name="Акцент1 7" xfId="745"/>
    <cellStyle name="Акцент2 2" xfId="281"/>
    <cellStyle name="Акцент2 2 2" xfId="282"/>
    <cellStyle name="Акцент2 2 3" xfId="746"/>
    <cellStyle name="Акцент2 2 4" xfId="747"/>
    <cellStyle name="Акцент2 2 5" xfId="748"/>
    <cellStyle name="Акцент2 2 6" xfId="749"/>
    <cellStyle name="Акцент2 3" xfId="750"/>
    <cellStyle name="Акцент2 4" xfId="751"/>
    <cellStyle name="Акцент2 5" xfId="752"/>
    <cellStyle name="Акцент2 6" xfId="753"/>
    <cellStyle name="Акцент2 7" xfId="754"/>
    <cellStyle name="Акцент3 2" xfId="283"/>
    <cellStyle name="Акцент3 2 2" xfId="284"/>
    <cellStyle name="Акцент3 2 3" xfId="755"/>
    <cellStyle name="Акцент3 2 4" xfId="756"/>
    <cellStyle name="Акцент3 2 5" xfId="757"/>
    <cellStyle name="Акцент3 2 6" xfId="758"/>
    <cellStyle name="Акцент3 3" xfId="759"/>
    <cellStyle name="Акцент3 4" xfId="760"/>
    <cellStyle name="Акцент3 5" xfId="761"/>
    <cellStyle name="Акцент3 6" xfId="762"/>
    <cellStyle name="Акцент3 7" xfId="763"/>
    <cellStyle name="Акцент4 2" xfId="285"/>
    <cellStyle name="Акцент4 2 2" xfId="286"/>
    <cellStyle name="Акцент4 2 3" xfId="764"/>
    <cellStyle name="Акцент4 2 4" xfId="765"/>
    <cellStyle name="Акцент4 2 5" xfId="766"/>
    <cellStyle name="Акцент4 2 6" xfId="767"/>
    <cellStyle name="Акцент4 3" xfId="768"/>
    <cellStyle name="Акцент4 4" xfId="769"/>
    <cellStyle name="Акцент4 5" xfId="770"/>
    <cellStyle name="Акцент4 6" xfId="771"/>
    <cellStyle name="Акцент4 7" xfId="772"/>
    <cellStyle name="Акцент5 2" xfId="287"/>
    <cellStyle name="Акцент5 2 2" xfId="288"/>
    <cellStyle name="Акцент5 2 3" xfId="773"/>
    <cellStyle name="Акцент5 2 4" xfId="774"/>
    <cellStyle name="Акцент5 2 5" xfId="775"/>
    <cellStyle name="Акцент5 2 6" xfId="776"/>
    <cellStyle name="Акцент5 3" xfId="777"/>
    <cellStyle name="Акцент5 4" xfId="778"/>
    <cellStyle name="Акцент5 5" xfId="779"/>
    <cellStyle name="Акцент5 6" xfId="780"/>
    <cellStyle name="Акцент5 7" xfId="781"/>
    <cellStyle name="Акцент6 2" xfId="289"/>
    <cellStyle name="Акцент6 2 2" xfId="290"/>
    <cellStyle name="Акцент6 2 3" xfId="782"/>
    <cellStyle name="Акцент6 2 4" xfId="783"/>
    <cellStyle name="Акцент6 2 5" xfId="784"/>
    <cellStyle name="Акцент6 2 6" xfId="785"/>
    <cellStyle name="Акцент6 3" xfId="786"/>
    <cellStyle name="Акцент6 4" xfId="787"/>
    <cellStyle name="Акцент6 5" xfId="788"/>
    <cellStyle name="Акцент6 6" xfId="789"/>
    <cellStyle name="Акцент6 7" xfId="790"/>
    <cellStyle name="Ввод  2" xfId="291"/>
    <cellStyle name="Ввод  2 2" xfId="292"/>
    <cellStyle name="Ввод  2 3" xfId="791"/>
    <cellStyle name="Ввод  2 4" xfId="792"/>
    <cellStyle name="Ввод  2 5" xfId="793"/>
    <cellStyle name="Ввод  2 6" xfId="794"/>
    <cellStyle name="Ввод  2_Индекс С.Покур к.39-ДНС - 2" xfId="795"/>
    <cellStyle name="Ввод  3" xfId="796"/>
    <cellStyle name="Ввод  4" xfId="797"/>
    <cellStyle name="Ввод  5" xfId="798"/>
    <cellStyle name="Ввод  6" xfId="799"/>
    <cellStyle name="Ввод  7" xfId="800"/>
    <cellStyle name="ВедРесурсов" xfId="3"/>
    <cellStyle name="ВедРесурсовАкт" xfId="4"/>
    <cellStyle name="Вывод 2" xfId="293"/>
    <cellStyle name="Вывод 2 2" xfId="294"/>
    <cellStyle name="Вывод 2 3" xfId="801"/>
    <cellStyle name="Вывод 2 4" xfId="802"/>
    <cellStyle name="Вывод 2 5" xfId="803"/>
    <cellStyle name="Вывод 2 6" xfId="804"/>
    <cellStyle name="Вывод 2_Индекс С.Покур к.39-ДНС - 2" xfId="805"/>
    <cellStyle name="Вывод 3" xfId="806"/>
    <cellStyle name="Вывод 4" xfId="807"/>
    <cellStyle name="Вывод 5" xfId="808"/>
    <cellStyle name="Вывод 6" xfId="809"/>
    <cellStyle name="Вывод 7" xfId="810"/>
    <cellStyle name="Вычисление 2" xfId="295"/>
    <cellStyle name="Вычисление 2 2" xfId="296"/>
    <cellStyle name="Вычисление 2 3" xfId="811"/>
    <cellStyle name="Вычисление 2 4" xfId="812"/>
    <cellStyle name="Вычисление 2 5" xfId="813"/>
    <cellStyle name="Вычисление 2 6" xfId="814"/>
    <cellStyle name="Вычисление 2_Индекс С.Покур к.39-ДНС - 2" xfId="815"/>
    <cellStyle name="Вычисление 3" xfId="816"/>
    <cellStyle name="Вычисление 4" xfId="817"/>
    <cellStyle name="Вычисление 5" xfId="818"/>
    <cellStyle name="Вычисление 6" xfId="819"/>
    <cellStyle name="Вычисление 7" xfId="820"/>
    <cellStyle name="Группа" xfId="297"/>
    <cellStyle name="Дата" xfId="298"/>
    <cellStyle name="Денежный 2" xfId="299"/>
    <cellStyle name="Заголовок 1 2" xfId="300"/>
    <cellStyle name="Заголовок 1 2 2" xfId="301"/>
    <cellStyle name="Заголовок 1 2 3" xfId="821"/>
    <cellStyle name="Заголовок 1 2 4" xfId="822"/>
    <cellStyle name="Заголовок 1 2 5" xfId="823"/>
    <cellStyle name="Заголовок 1 2 6" xfId="824"/>
    <cellStyle name="Заголовок 1 2_Индекс С.Покур к.39-ДНС - 2" xfId="825"/>
    <cellStyle name="Заголовок 1 3" xfId="826"/>
    <cellStyle name="Заголовок 1 4" xfId="827"/>
    <cellStyle name="Заголовок 1 5" xfId="828"/>
    <cellStyle name="Заголовок 1 6" xfId="829"/>
    <cellStyle name="Заголовок 1 7" xfId="830"/>
    <cellStyle name="Заголовок 2 2" xfId="302"/>
    <cellStyle name="Заголовок 2 2 2" xfId="303"/>
    <cellStyle name="Заголовок 2 2 3" xfId="831"/>
    <cellStyle name="Заголовок 2 2 4" xfId="832"/>
    <cellStyle name="Заголовок 2 2 5" xfId="833"/>
    <cellStyle name="Заголовок 2 2 6" xfId="834"/>
    <cellStyle name="Заголовок 2 2_Индекс С.Покур к.39-ДНС - 2" xfId="835"/>
    <cellStyle name="Заголовок 2 3" xfId="836"/>
    <cellStyle name="Заголовок 2 4" xfId="837"/>
    <cellStyle name="Заголовок 2 5" xfId="838"/>
    <cellStyle name="Заголовок 2 6" xfId="839"/>
    <cellStyle name="Заголовок 2 7" xfId="840"/>
    <cellStyle name="Заголовок 3 2" xfId="304"/>
    <cellStyle name="Заголовок 3 2 2" xfId="305"/>
    <cellStyle name="Заголовок 3 2 3" xfId="841"/>
    <cellStyle name="Заголовок 3 2 4" xfId="842"/>
    <cellStyle name="Заголовок 3 2 5" xfId="843"/>
    <cellStyle name="Заголовок 3 2 6" xfId="844"/>
    <cellStyle name="Заголовок 3 2_Индекс С.Покур к.39-ДНС - 2" xfId="845"/>
    <cellStyle name="Заголовок 3 3" xfId="846"/>
    <cellStyle name="Заголовок 3 4" xfId="847"/>
    <cellStyle name="Заголовок 3 5" xfId="848"/>
    <cellStyle name="Заголовок 3 6" xfId="849"/>
    <cellStyle name="Заголовок 3 7" xfId="850"/>
    <cellStyle name="Заголовок 4 2" xfId="306"/>
    <cellStyle name="Заголовок 4 2 2" xfId="307"/>
    <cellStyle name="Заголовок 4 2 3" xfId="851"/>
    <cellStyle name="Заголовок 4 2 4" xfId="852"/>
    <cellStyle name="Заголовок 4 2 5" xfId="853"/>
    <cellStyle name="Заголовок 4 2 6" xfId="854"/>
    <cellStyle name="Заголовок 4 3" xfId="855"/>
    <cellStyle name="Заголовок 4 4" xfId="856"/>
    <cellStyle name="Заголовок 4 5" xfId="857"/>
    <cellStyle name="Заголовок 4 6" xfId="858"/>
    <cellStyle name="Заголовок 4 7" xfId="859"/>
    <cellStyle name="Звезды" xfId="308"/>
    <cellStyle name="Индексы" xfId="5"/>
    <cellStyle name="Индексы 2" xfId="309"/>
    <cellStyle name="Итог 2" xfId="310"/>
    <cellStyle name="Итог 2 2" xfId="311"/>
    <cellStyle name="Итог 2 3" xfId="860"/>
    <cellStyle name="Итог 2 4" xfId="861"/>
    <cellStyle name="Итог 2 5" xfId="862"/>
    <cellStyle name="Итог 2 6" xfId="863"/>
    <cellStyle name="Итог 2_Индекс С.Покур к.39-ДНС - 2" xfId="864"/>
    <cellStyle name="Итог 3" xfId="865"/>
    <cellStyle name="Итог 4" xfId="866"/>
    <cellStyle name="Итог 5" xfId="867"/>
    <cellStyle name="Итог 6" xfId="868"/>
    <cellStyle name="Итог 7" xfId="869"/>
    <cellStyle name="Итоги" xfId="6"/>
    <cellStyle name="ИтогоАктБазЦ" xfId="7"/>
    <cellStyle name="ИтогоАктБИМ" xfId="8"/>
    <cellStyle name="ИтогоАктБИМ 2" xfId="312"/>
    <cellStyle name="ИтогоАктРесМет" xfId="9"/>
    <cellStyle name="ИтогоАктРесМет 2" xfId="313"/>
    <cellStyle name="ИтогоАктТекЦ" xfId="870"/>
    <cellStyle name="ИтогоБазЦ" xfId="10"/>
    <cellStyle name="ИтогоБИМ" xfId="11"/>
    <cellStyle name="ИтогоБИМ 2" xfId="314"/>
    <cellStyle name="ИтогоРесМет" xfId="12"/>
    <cellStyle name="ИтогоРесМет 2" xfId="315"/>
    <cellStyle name="ИтогоТекЦ" xfId="871"/>
    <cellStyle name="Контрольная ячейка 2" xfId="316"/>
    <cellStyle name="Контрольная ячейка 2 2" xfId="317"/>
    <cellStyle name="Контрольная ячейка 2 3" xfId="872"/>
    <cellStyle name="Контрольная ячейка 2 4" xfId="873"/>
    <cellStyle name="Контрольная ячейка 2 5" xfId="874"/>
    <cellStyle name="Контрольная ячейка 2 6" xfId="875"/>
    <cellStyle name="Контрольная ячейка 2_Индекс С.Покур к.39-ДНС - 2" xfId="876"/>
    <cellStyle name="Контрольная ячейка 3" xfId="877"/>
    <cellStyle name="Контрольная ячейка 4" xfId="878"/>
    <cellStyle name="Контрольная ячейка 5" xfId="879"/>
    <cellStyle name="Контрольная ячейка 6" xfId="880"/>
    <cellStyle name="Контрольная ячейка 7" xfId="881"/>
    <cellStyle name="ЛокСмета" xfId="13"/>
    <cellStyle name="ЛокСмета 2" xfId="882"/>
    <cellStyle name="ЛокСмета 3" xfId="883"/>
    <cellStyle name="ЛокСмета 4" xfId="884"/>
    <cellStyle name="ЛокСмета 5" xfId="885"/>
    <cellStyle name="ЛокСмета 6" xfId="886"/>
    <cellStyle name="ЛокСмета_Егоза" xfId="887"/>
    <cellStyle name="ЛокСмМТСН" xfId="14"/>
    <cellStyle name="ЛокСмМТСН 2" xfId="318"/>
    <cellStyle name="М29" xfId="15"/>
    <cellStyle name="М29 2" xfId="319"/>
    <cellStyle name="Название 2" xfId="320"/>
    <cellStyle name="Название 2 2" xfId="321"/>
    <cellStyle name="Название 2 3" xfId="888"/>
    <cellStyle name="Название 2 4" xfId="889"/>
    <cellStyle name="Название 2 5" xfId="890"/>
    <cellStyle name="Название 2 6" xfId="891"/>
    <cellStyle name="Название 3" xfId="892"/>
    <cellStyle name="Название 4" xfId="893"/>
    <cellStyle name="Название 5" xfId="894"/>
    <cellStyle name="Название 6" xfId="895"/>
    <cellStyle name="Название 7" xfId="896"/>
    <cellStyle name="Нейтральный 2" xfId="322"/>
    <cellStyle name="Нейтральный 2 2" xfId="323"/>
    <cellStyle name="Нейтральный 2 3" xfId="897"/>
    <cellStyle name="Нейтральный 2 4" xfId="898"/>
    <cellStyle name="Нейтральный 2 5" xfId="899"/>
    <cellStyle name="Нейтральный 2 6" xfId="900"/>
    <cellStyle name="Нейтральный 3" xfId="901"/>
    <cellStyle name="Нейтральный 4" xfId="902"/>
    <cellStyle name="Нейтральный 5" xfId="903"/>
    <cellStyle name="Нейтральный 6" xfId="904"/>
    <cellStyle name="Нейтральный 7" xfId="905"/>
    <cellStyle name="ОбСмета" xfId="16"/>
    <cellStyle name="ОбСмета 2" xfId="324"/>
    <cellStyle name="Обычный" xfId="0" builtinId="0"/>
    <cellStyle name="Обычный 10" xfId="325"/>
    <cellStyle name="Обычный 10 2" xfId="34"/>
    <cellStyle name="Обычный 10 3" xfId="906"/>
    <cellStyle name="Обычный 10_индекс ПРБ Вата куст259" xfId="907"/>
    <cellStyle name="Обычный 109" xfId="326"/>
    <cellStyle name="Обычный 11" xfId="327"/>
    <cellStyle name="Обычный 11 2" xfId="908"/>
    <cellStyle name="Обычный 11_Новый формат приложения № 3 ( к договору) ответ на Ваши корр. 16.02." xfId="909"/>
    <cellStyle name="Обычный 12" xfId="328"/>
    <cellStyle name="Обычный 12 2" xfId="329"/>
    <cellStyle name="Обычный 123" xfId="910"/>
    <cellStyle name="Обычный 13" xfId="330"/>
    <cellStyle name="Обычный 138" xfId="911"/>
    <cellStyle name="Обычный 14" xfId="331"/>
    <cellStyle name="Обычный 15" xfId="332"/>
    <cellStyle name="Обычный 16" xfId="333"/>
    <cellStyle name="Обычный 166" xfId="912"/>
    <cellStyle name="Обычный 17" xfId="334"/>
    <cellStyle name="Обычный 18" xfId="335"/>
    <cellStyle name="Обычный 19" xfId="913"/>
    <cellStyle name="Обычный 2" xfId="27"/>
    <cellStyle name="Обычный 2 2" xfId="336"/>
    <cellStyle name="Обычный 2 2 2" xfId="337"/>
    <cellStyle name="Обычный 2 2 2 2" xfId="338"/>
    <cellStyle name="Обычный 2 2 2 2 2" xfId="339"/>
    <cellStyle name="Обычный 2 2 2 2 2 2" xfId="340"/>
    <cellStyle name="Обычный 2 2 2 2 2 2 2" xfId="914"/>
    <cellStyle name="Обычный 2 2 2 2 2 2 2 2" xfId="915"/>
    <cellStyle name="Обычный 2 2 2 2 2 2 2 2 2" xfId="916"/>
    <cellStyle name="Обычный 2 2 2 2 2 2 2 2 2 2" xfId="917"/>
    <cellStyle name="Обычный 2 2 2 2 2 2 2 2 2 3" xfId="918"/>
    <cellStyle name="Обычный 2 2 2 2 2 2 2 2 3" xfId="919"/>
    <cellStyle name="Обычный 2 2 2 2 2 2 2 2 4" xfId="920"/>
    <cellStyle name="Обычный 2 2 2 2 2 2 2 2 5" xfId="921"/>
    <cellStyle name="Обычный 2 2 2 2 2 2 2 2 6" xfId="922"/>
    <cellStyle name="Обычный 2 2 2 2 2 2 2 3" xfId="923"/>
    <cellStyle name="Обычный 2 2 2 2 2 2 2 3 2" xfId="924"/>
    <cellStyle name="Обычный 2 2 2 2 2 2 2 3 3" xfId="925"/>
    <cellStyle name="Обычный 2 2 2 2 2 2 2 4" xfId="926"/>
    <cellStyle name="Обычный 2 2 2 2 2 2 2 5" xfId="927"/>
    <cellStyle name="Обычный 2 2 2 2 2 2 2 6" xfId="928"/>
    <cellStyle name="Обычный 2 2 2 2 2 2 3" xfId="929"/>
    <cellStyle name="Обычный 2 2 2 2 2 2 4" xfId="930"/>
    <cellStyle name="Обычный 2 2 2 2 2 2 4 2" xfId="931"/>
    <cellStyle name="Обычный 2 2 2 2 2 2 4 3" xfId="932"/>
    <cellStyle name="Обычный 2 2 2 2 2 2 5" xfId="933"/>
    <cellStyle name="Обычный 2 2 2 2 2 2 6" xfId="934"/>
    <cellStyle name="Обычный 2 2 2 2 2 2 7" xfId="935"/>
    <cellStyle name="Обычный 2 2 2 2 2 3" xfId="936"/>
    <cellStyle name="Обычный 2 2 2 2 2 3 2" xfId="937"/>
    <cellStyle name="Обычный 2 2 2 2 2 4" xfId="938"/>
    <cellStyle name="Обычный 2 2 2 2 2 4 2" xfId="939"/>
    <cellStyle name="Обычный 2 2 2 2 2 4 3" xfId="940"/>
    <cellStyle name="Обычный 2 2 2 2 2 5" xfId="941"/>
    <cellStyle name="Обычный 2 2 2 2 2 6" xfId="942"/>
    <cellStyle name="Обычный 2 2 2 2 2 7" xfId="943"/>
    <cellStyle name="Обычный 2 2 2 2 2_индекс ВЛ №2 " xfId="944"/>
    <cellStyle name="Обычный 2 2 2 2 3" xfId="945"/>
    <cellStyle name="Обычный 2 2 2 2 3 2" xfId="946"/>
    <cellStyle name="Обычный 2 2 2 2 4" xfId="947"/>
    <cellStyle name="Обычный 2 2 2 2 4 2" xfId="948"/>
    <cellStyle name="Обычный 2 2 2 2 4 3" xfId="949"/>
    <cellStyle name="Обычный 2 2 2 2 5" xfId="950"/>
    <cellStyle name="Обычный 2 2 2 2 6" xfId="951"/>
    <cellStyle name="Обычный 2 2 2 2 7" xfId="952"/>
    <cellStyle name="Обычный 2 2 2 3" xfId="341"/>
    <cellStyle name="Обычный 2 2 2 4" xfId="953"/>
    <cellStyle name="Обычный 2 2 2 4 2" xfId="954"/>
    <cellStyle name="Обычный 2 2 2 5" xfId="955"/>
    <cellStyle name="Обычный 2 2 2 5 2" xfId="956"/>
    <cellStyle name="Обычный 2 2 2 5 3" xfId="957"/>
    <cellStyle name="Обычный 2 2 2 6" xfId="958"/>
    <cellStyle name="Обычный 2 2 2 7" xfId="959"/>
    <cellStyle name="Обычный 2 2 2 8" xfId="960"/>
    <cellStyle name="Обычный 2 2 2_индекс ВЛ №2 " xfId="961"/>
    <cellStyle name="Обычный 2 2 3" xfId="342"/>
    <cellStyle name="Обычный 2 2 3 2" xfId="962"/>
    <cellStyle name="Обычный 2 2 3 3" xfId="963"/>
    <cellStyle name="Обычный 2 2 3 4" xfId="964"/>
    <cellStyle name="Обычный 2 2 4" xfId="965"/>
    <cellStyle name="Обычный 2 2 4 2" xfId="966"/>
    <cellStyle name="Обычный 2 2 4 2 2" xfId="967"/>
    <cellStyle name="Обычный 2 2 4 2 3" xfId="968"/>
    <cellStyle name="Обычный 2 2 4 2 4" xfId="969"/>
    <cellStyle name="Обычный 2 2 4 3" xfId="970"/>
    <cellStyle name="Обычный 2 2 4 4" xfId="971"/>
    <cellStyle name="Обычный 2 2 5" xfId="972"/>
    <cellStyle name="Обычный 2 2 5 2" xfId="973"/>
    <cellStyle name="Обычный 2 2 5 3" xfId="974"/>
    <cellStyle name="Обычный 2 2 6" xfId="975"/>
    <cellStyle name="Обычный 2 2 7" xfId="976"/>
    <cellStyle name="Обычный 2 2 8" xfId="977"/>
    <cellStyle name="Обычный 2 2_Егоза" xfId="978"/>
    <cellStyle name="Обычный 2 3" xfId="343"/>
    <cellStyle name="Обычный 2 3 2" xfId="979"/>
    <cellStyle name="Обычный 2 3 3" xfId="980"/>
    <cellStyle name="Обычный 2 3 4" xfId="981"/>
    <cellStyle name="Обычный 2 4" xfId="344"/>
    <cellStyle name="Обычный 2 5" xfId="982"/>
    <cellStyle name="Обычный 2 6" xfId="983"/>
    <cellStyle name="Обычный 2 7" xfId="984"/>
    <cellStyle name="Обычный 2_4С- МФС Чистинное индекс пересчет" xfId="985"/>
    <cellStyle name="Обычный 2_Индекс РУ 3 №3 " xfId="1131"/>
    <cellStyle name="Обычный 20" xfId="986"/>
    <cellStyle name="Обычный 21" xfId="987"/>
    <cellStyle name="Обычный 22" xfId="988"/>
    <cellStyle name="Обычный 23" xfId="989"/>
    <cellStyle name="Обычный 24" xfId="990"/>
    <cellStyle name="Обычный 25" xfId="991"/>
    <cellStyle name="Обычный 26" xfId="992"/>
    <cellStyle name="Обычный 27" xfId="993"/>
    <cellStyle name="Обычный 28" xfId="994"/>
    <cellStyle name="Обычный 29" xfId="995"/>
    <cellStyle name="Обычный 3" xfId="28"/>
    <cellStyle name="Обычный 3 10" xfId="996"/>
    <cellStyle name="Обычный 3 2" xfId="997"/>
    <cellStyle name="Обычный 3 2 2" xfId="998"/>
    <cellStyle name="Обычный 3 2 3" xfId="999"/>
    <cellStyle name="Обычный 3 2 4" xfId="1000"/>
    <cellStyle name="Обычный 3 3" xfId="1001"/>
    <cellStyle name="Обычный 3 3 2" xfId="1002"/>
    <cellStyle name="Обычный 3 3 3" xfId="1003"/>
    <cellStyle name="Обычный 3 3 4" xfId="1004"/>
    <cellStyle name="Обычный 3 4" xfId="1005"/>
    <cellStyle name="Обычный 3 4 2" xfId="1006"/>
    <cellStyle name="Обычный 3 4 3" xfId="1007"/>
    <cellStyle name="Обычный 3 4_Егоза" xfId="1008"/>
    <cellStyle name="Обычный 3 5" xfId="1009"/>
    <cellStyle name="Обычный 3 5 2" xfId="1010"/>
    <cellStyle name="Обычный 3 5 3" xfId="1011"/>
    <cellStyle name="Обычный 3 5_Егоза" xfId="1012"/>
    <cellStyle name="Обычный 3 6" xfId="1013"/>
    <cellStyle name="Обычный 3 6 2" xfId="1014"/>
    <cellStyle name="Обычный 3 6 3" xfId="1015"/>
    <cellStyle name="Обычный 3 6_Егоза" xfId="1016"/>
    <cellStyle name="Обычный 3 7" xfId="1017"/>
    <cellStyle name="Обычный 3 7 2" xfId="1018"/>
    <cellStyle name="Обычный 3 7 3" xfId="1019"/>
    <cellStyle name="Обычный 3 7_Егоза" xfId="1020"/>
    <cellStyle name="Обычный 3 8" xfId="1021"/>
    <cellStyle name="Обычный 3 9" xfId="1022"/>
    <cellStyle name="Обычный 3_Егоза" xfId="1023"/>
    <cellStyle name="Обычный 30" xfId="1024"/>
    <cellStyle name="Обычный 31" xfId="1025"/>
    <cellStyle name="Обычный 32" xfId="1026"/>
    <cellStyle name="Обычный 33" xfId="1027"/>
    <cellStyle name="Обычный 34" xfId="1127"/>
    <cellStyle name="Обычный 35" xfId="1028"/>
    <cellStyle name="Обычный 38" xfId="1029"/>
    <cellStyle name="Обычный 39" xfId="1030"/>
    <cellStyle name="Обычный 4" xfId="345"/>
    <cellStyle name="Обычный 4 2" xfId="1031"/>
    <cellStyle name="Обычный 4 3" xfId="1032"/>
    <cellStyle name="Обычный 4 3 2" xfId="1033"/>
    <cellStyle name="Обычный 4 4" xfId="1034"/>
    <cellStyle name="Обычный 40" xfId="1035"/>
    <cellStyle name="Обычный 41" xfId="1036"/>
    <cellStyle name="Обычный 42" xfId="1037"/>
    <cellStyle name="Обычный 43" xfId="1038"/>
    <cellStyle name="Обычный 44" xfId="1039"/>
    <cellStyle name="Обычный 46" xfId="1040"/>
    <cellStyle name="Обычный 47" xfId="1041"/>
    <cellStyle name="Обычный 48" xfId="1042"/>
    <cellStyle name="Обычный 5" xfId="346"/>
    <cellStyle name="Обычный 50" xfId="347"/>
    <cellStyle name="Обычный 55" xfId="348"/>
    <cellStyle name="Обычный 6" xfId="349"/>
    <cellStyle name="Обычный 6 2" xfId="350"/>
    <cellStyle name="Обычный 6 3" xfId="351"/>
    <cellStyle name="Обычный 6 4" xfId="1043"/>
    <cellStyle name="Обычный 6 5" xfId="1044"/>
    <cellStyle name="Обычный 6 6" xfId="1045"/>
    <cellStyle name="Обычный 6_Баграс 2" xfId="1046"/>
    <cellStyle name="Обычный 61" xfId="352"/>
    <cellStyle name="Обычный 7" xfId="353"/>
    <cellStyle name="Обычный 8" xfId="354"/>
    <cellStyle name="Обычный 9" xfId="355"/>
    <cellStyle name="Обычный 9 2" xfId="356"/>
    <cellStyle name="Обычный 9 3" xfId="357"/>
    <cellStyle name="Обычный 9 4" xfId="1047"/>
    <cellStyle name="Обычный 9 5" xfId="1048"/>
    <cellStyle name="Обычный 9 6" xfId="1049"/>
    <cellStyle name="Обычный 9_Баграс 2" xfId="1050"/>
    <cellStyle name="Обычный_KS_ZRHG_рцк" xfId="1128"/>
    <cellStyle name="Обычный_SSR5086" xfId="392"/>
    <cellStyle name="Обычный_Блок автоматики_КСП-16_Полигон Зап.Асомка" xfId="1134"/>
    <cellStyle name="Обычный_Индекс к тендеру" xfId="29"/>
    <cellStyle name="Обычный_Индекс к тендеру 2" xfId="30"/>
    <cellStyle name="Обычный_лот_1" xfId="1132"/>
    <cellStyle name="Обычный_Прилож.№1,2,3" xfId="1129"/>
    <cellStyle name="Обычный_Приложение 4" xfId="389"/>
    <cellStyle name="Обычный_Расчет стоимости услуг ТЭР" xfId="391"/>
    <cellStyle name="Обычный_рцк" xfId="390"/>
    <cellStyle name="Обычный_РЦК2" xfId="393"/>
    <cellStyle name="Параметр" xfId="17"/>
    <cellStyle name="ПеременныеСметы" xfId="18"/>
    <cellStyle name="Плохой 2" xfId="358"/>
    <cellStyle name="Плохой 2 2" xfId="359"/>
    <cellStyle name="Плохой 2 3" xfId="1051"/>
    <cellStyle name="Плохой 2 4" xfId="1052"/>
    <cellStyle name="Плохой 2 5" xfId="1053"/>
    <cellStyle name="Плохой 2 6" xfId="1054"/>
    <cellStyle name="Плохой 3" xfId="1055"/>
    <cellStyle name="Плохой 4" xfId="1056"/>
    <cellStyle name="Плохой 5" xfId="1057"/>
    <cellStyle name="Плохой 6" xfId="1058"/>
    <cellStyle name="Плохой 7" xfId="1059"/>
    <cellStyle name="ПодПодраздел" xfId="360"/>
    <cellStyle name="Подраздел" xfId="361"/>
    <cellStyle name="Пояснение 2" xfId="362"/>
    <cellStyle name="Пояснение 2 2" xfId="363"/>
    <cellStyle name="Пояснение 2 3" xfId="1060"/>
    <cellStyle name="Пояснение 2 4" xfId="1061"/>
    <cellStyle name="Пояснение 2 5" xfId="1062"/>
    <cellStyle name="Пояснение 2 6" xfId="1063"/>
    <cellStyle name="Пояснение 3" xfId="1064"/>
    <cellStyle name="Пояснение 4" xfId="1065"/>
    <cellStyle name="Пояснение 5" xfId="1066"/>
    <cellStyle name="Пояснение 6" xfId="1067"/>
    <cellStyle name="Пояснение 7" xfId="1068"/>
    <cellStyle name="Примечание 2" xfId="364"/>
    <cellStyle name="Примечание 2 2" xfId="365"/>
    <cellStyle name="Примечание 2 3" xfId="1069"/>
    <cellStyle name="Примечание 2 4" xfId="1070"/>
    <cellStyle name="Примечание 2 5" xfId="1071"/>
    <cellStyle name="Примечание 2 6" xfId="1072"/>
    <cellStyle name="Примечание 2_Индекс С.Покур к.39-ДНС - 2" xfId="1073"/>
    <cellStyle name="Примечание 3" xfId="1074"/>
    <cellStyle name="Примечание 4" xfId="1075"/>
    <cellStyle name="Примечание 5" xfId="1076"/>
    <cellStyle name="Примечание 6" xfId="1077"/>
    <cellStyle name="Примечание 7" xfId="1078"/>
    <cellStyle name="Процент_PRG (2)" xfId="1079"/>
    <cellStyle name="Процентный 2" xfId="31"/>
    <cellStyle name="Процентный 2 2" xfId="394"/>
    <cellStyle name="Процентный 3" xfId="1080"/>
    <cellStyle name="Процентный 4" xfId="1130"/>
    <cellStyle name="Раздел" xfId="366"/>
    <cellStyle name="РесСмета" xfId="19"/>
    <cellStyle name="СводВедРес" xfId="20"/>
    <cellStyle name="СводВедРес 2" xfId="32"/>
    <cellStyle name="СводкаСтоимРаб" xfId="21"/>
    <cellStyle name="СводРасч" xfId="22"/>
    <cellStyle name="СводРасч 2" xfId="367"/>
    <cellStyle name="Связанная ячейка 2" xfId="368"/>
    <cellStyle name="Связанная ячейка 2 2" xfId="369"/>
    <cellStyle name="Связанная ячейка 2 3" xfId="1081"/>
    <cellStyle name="Связанная ячейка 2 4" xfId="1082"/>
    <cellStyle name="Связанная ячейка 2 5" xfId="1083"/>
    <cellStyle name="Связанная ячейка 2 6" xfId="1084"/>
    <cellStyle name="Связанная ячейка 2_Индекс С.Покур к.39-ДНС - 2" xfId="1085"/>
    <cellStyle name="Связанная ячейка 3" xfId="1086"/>
    <cellStyle name="Связанная ячейка 4" xfId="1087"/>
    <cellStyle name="Связанная ячейка 5" xfId="1088"/>
    <cellStyle name="Связанная ячейка 6" xfId="1089"/>
    <cellStyle name="Связанная ячейка 7" xfId="1090"/>
    <cellStyle name="Список ресурсов" xfId="1091"/>
    <cellStyle name="Стиль 1" xfId="370"/>
    <cellStyle name="Стиль 1 2" xfId="371"/>
    <cellStyle name="Стиль 1 3" xfId="1092"/>
    <cellStyle name="Стиль 1 4" xfId="1093"/>
    <cellStyle name="Стиль 1 5" xfId="1094"/>
    <cellStyle name="Стиль 1 6" xfId="1095"/>
    <cellStyle name="Стиль 1 7" xfId="1096"/>
    <cellStyle name="Стиль 1_1310.1.17  БКНС-1 Тайл.м.м" xfId="1097"/>
    <cellStyle name="Стиль 1_лот" xfId="1133"/>
    <cellStyle name="Стиль_названий" xfId="1098"/>
    <cellStyle name="Строка нечётная" xfId="372"/>
    <cellStyle name="Строка чётная" xfId="373"/>
    <cellStyle name="ТЕКСТ" xfId="1099"/>
    <cellStyle name="Текст предупреждения 2" xfId="374"/>
    <cellStyle name="Текст предупреждения 2 2" xfId="375"/>
    <cellStyle name="Текст предупреждения 2 3" xfId="1100"/>
    <cellStyle name="Текст предупреждения 2 4" xfId="1101"/>
    <cellStyle name="Текст предупреждения 2 5" xfId="1102"/>
    <cellStyle name="Текст предупреждения 2 6" xfId="1103"/>
    <cellStyle name="Текст предупреждения 3" xfId="1104"/>
    <cellStyle name="Текст предупреждения 4" xfId="1105"/>
    <cellStyle name="Текст предупреждения 5" xfId="1106"/>
    <cellStyle name="Текст предупреждения 6" xfId="1107"/>
    <cellStyle name="Текст предупреждения 7" xfId="1108"/>
    <cellStyle name="Титул" xfId="23"/>
    <cellStyle name="Тысячи [0]_ прил.2,4" xfId="376"/>
    <cellStyle name="Тысячи_ прил.2,4" xfId="377"/>
    <cellStyle name="Финансовый 2" xfId="378"/>
    <cellStyle name="Финансовый 2 2" xfId="379"/>
    <cellStyle name="Финансовый 2 3" xfId="1109"/>
    <cellStyle name="Финансовый 2 4" xfId="1110"/>
    <cellStyle name="Финансовый 2 5" xfId="1111"/>
    <cellStyle name="Финансовый 2 6" xfId="1112"/>
    <cellStyle name="Финансовый 2 7" xfId="1113"/>
    <cellStyle name="Финансовый 3" xfId="380"/>
    <cellStyle name="Финансовый 4" xfId="381"/>
    <cellStyle name="Финансовый 4 2" xfId="382"/>
    <cellStyle name="Финансовый 4 3" xfId="383"/>
    <cellStyle name="Финансовый 4 4" xfId="1114"/>
    <cellStyle name="Финансовый 4 5" xfId="1115"/>
    <cellStyle name="Финансовый 4 6" xfId="1116"/>
    <cellStyle name="Финансовый 5" xfId="384"/>
    <cellStyle name="Формула" xfId="385"/>
    <cellStyle name="Хвост" xfId="24"/>
    <cellStyle name="Хороший 2" xfId="386"/>
    <cellStyle name="Хороший 2 2" xfId="387"/>
    <cellStyle name="Хороший 2 3" xfId="1117"/>
    <cellStyle name="Хороший 2 4" xfId="1118"/>
    <cellStyle name="Хороший 2 5" xfId="1119"/>
    <cellStyle name="Хороший 2 6" xfId="1120"/>
    <cellStyle name="Хороший 3" xfId="1121"/>
    <cellStyle name="Хороший 4" xfId="1122"/>
    <cellStyle name="Хороший 5" xfId="1123"/>
    <cellStyle name="Хороший 6" xfId="1124"/>
    <cellStyle name="Хороший 7" xfId="1125"/>
    <cellStyle name="Цена" xfId="388"/>
    <cellStyle name="Ценник" xfId="25"/>
    <cellStyle name="Ценник 2" xfId="33"/>
    <cellStyle name="Џђћ–…ќ’ќ›‰" xfId="1126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9"/>
  <sheetViews>
    <sheetView showGridLines="0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Y32" sqref="Y32"/>
    </sheetView>
  </sheetViews>
  <sheetFormatPr defaultColWidth="8.85546875" defaultRowHeight="12.75" x14ac:dyDescent="0.2"/>
  <cols>
    <col min="1" max="1" width="3" style="50" customWidth="1"/>
    <col min="2" max="2" width="49.7109375" style="50" customWidth="1"/>
    <col min="3" max="3" width="9.42578125" style="50" customWidth="1"/>
    <col min="4" max="4" width="11.7109375" style="50" customWidth="1"/>
    <col min="5" max="5" width="14" style="50" customWidth="1"/>
    <col min="6" max="12" width="11.7109375" style="50" customWidth="1"/>
    <col min="13" max="13" width="11.7109375" style="137" customWidth="1"/>
    <col min="14" max="14" width="13.5703125" style="137" customWidth="1"/>
    <col min="15" max="15" width="11.7109375" style="137" customWidth="1"/>
    <col min="16" max="16" width="13" style="137" customWidth="1"/>
    <col min="17" max="17" width="16.28515625" style="137" customWidth="1"/>
    <col min="18" max="18" width="16.28515625" style="50" customWidth="1"/>
    <col min="19" max="19" width="11.7109375" style="137" customWidth="1"/>
    <col min="20" max="20" width="14" style="50" customWidth="1"/>
    <col min="21" max="21" width="14.42578125" style="50" customWidth="1"/>
    <col min="22" max="22" width="11.7109375" style="137" customWidth="1"/>
    <col min="23" max="23" width="15.85546875" style="50" customWidth="1"/>
    <col min="24" max="24" width="11.7109375" style="50" customWidth="1"/>
    <col min="25" max="25" width="28.7109375" style="50" customWidth="1"/>
    <col min="26" max="26" width="10.140625" style="50" bestFit="1" customWidth="1"/>
    <col min="27" max="16384" width="8.85546875" style="50"/>
  </cols>
  <sheetData>
    <row r="1" spans="1:25" ht="13.5" x14ac:dyDescent="0.2">
      <c r="B1" s="374" t="s">
        <v>63</v>
      </c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207"/>
      <c r="U1" s="207"/>
      <c r="V1" s="51"/>
      <c r="W1" s="207"/>
      <c r="X1" s="207"/>
      <c r="Y1" s="52" t="s">
        <v>38</v>
      </c>
    </row>
    <row r="2" spans="1:25" ht="13.5" x14ac:dyDescent="0.2"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207"/>
      <c r="U2" s="207"/>
      <c r="V2" s="51"/>
      <c r="W2" s="207"/>
      <c r="X2" s="207"/>
      <c r="Y2" s="52"/>
    </row>
    <row r="3" spans="1:25" ht="13.5" x14ac:dyDescent="0.2"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51"/>
      <c r="N3" s="51"/>
      <c r="O3" s="51"/>
      <c r="P3" s="51"/>
      <c r="Q3" s="51"/>
      <c r="R3" s="207"/>
      <c r="S3" s="51"/>
      <c r="T3" s="207"/>
      <c r="U3" s="207"/>
      <c r="V3" s="51"/>
      <c r="W3" s="207"/>
      <c r="X3" s="399"/>
      <c r="Y3" s="399"/>
    </row>
    <row r="4" spans="1:25" ht="12.75" customHeight="1" x14ac:dyDescent="0.2">
      <c r="A4" s="392" t="s">
        <v>39</v>
      </c>
      <c r="B4" s="392" t="s">
        <v>64</v>
      </c>
      <c r="C4" s="392" t="s">
        <v>65</v>
      </c>
      <c r="D4" s="392" t="s">
        <v>1</v>
      </c>
      <c r="E4" s="393" t="s">
        <v>66</v>
      </c>
      <c r="F4" s="394"/>
      <c r="G4" s="394"/>
      <c r="H4" s="394"/>
      <c r="I4" s="394"/>
      <c r="J4" s="394"/>
      <c r="K4" s="394"/>
      <c r="L4" s="395"/>
      <c r="M4" s="393" t="s">
        <v>40</v>
      </c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5"/>
    </row>
    <row r="5" spans="1:25" ht="12.75" customHeight="1" x14ac:dyDescent="0.2">
      <c r="A5" s="392"/>
      <c r="B5" s="392"/>
      <c r="C5" s="392"/>
      <c r="D5" s="392"/>
      <c r="E5" s="396" t="s">
        <v>67</v>
      </c>
      <c r="F5" s="393" t="s">
        <v>41</v>
      </c>
      <c r="G5" s="394"/>
      <c r="H5" s="394"/>
      <c r="I5" s="394"/>
      <c r="J5" s="394"/>
      <c r="K5" s="394"/>
      <c r="L5" s="395"/>
      <c r="M5" s="403" t="s">
        <v>95</v>
      </c>
      <c r="N5" s="406" t="s">
        <v>41</v>
      </c>
      <c r="O5" s="407"/>
      <c r="P5" s="407"/>
      <c r="Q5" s="408"/>
      <c r="R5" s="409" t="s">
        <v>68</v>
      </c>
      <c r="S5" s="412" t="s">
        <v>42</v>
      </c>
      <c r="T5" s="409" t="s">
        <v>69</v>
      </c>
      <c r="U5" s="409" t="s">
        <v>70</v>
      </c>
      <c r="V5" s="412" t="s">
        <v>43</v>
      </c>
      <c r="W5" s="409" t="s">
        <v>71</v>
      </c>
      <c r="X5" s="409" t="s">
        <v>72</v>
      </c>
      <c r="Y5" s="400" t="s">
        <v>73</v>
      </c>
    </row>
    <row r="6" spans="1:25" ht="44.25" customHeight="1" x14ac:dyDescent="0.2">
      <c r="A6" s="392"/>
      <c r="B6" s="392"/>
      <c r="C6" s="392"/>
      <c r="D6" s="392"/>
      <c r="E6" s="396"/>
      <c r="F6" s="392" t="s">
        <v>74</v>
      </c>
      <c r="G6" s="398" t="s">
        <v>75</v>
      </c>
      <c r="H6" s="398" t="s">
        <v>76</v>
      </c>
      <c r="I6" s="398" t="s">
        <v>77</v>
      </c>
      <c r="J6" s="398" t="s">
        <v>78</v>
      </c>
      <c r="K6" s="398" t="s">
        <v>71</v>
      </c>
      <c r="L6" s="398" t="s">
        <v>72</v>
      </c>
      <c r="M6" s="404"/>
      <c r="N6" s="415" t="s">
        <v>79</v>
      </c>
      <c r="O6" s="416"/>
      <c r="P6" s="417" t="s">
        <v>80</v>
      </c>
      <c r="Q6" s="417"/>
      <c r="R6" s="410"/>
      <c r="S6" s="413"/>
      <c r="T6" s="410"/>
      <c r="U6" s="410"/>
      <c r="V6" s="413"/>
      <c r="W6" s="410"/>
      <c r="X6" s="410"/>
      <c r="Y6" s="401"/>
    </row>
    <row r="7" spans="1:25" ht="83.25" customHeight="1" x14ac:dyDescent="0.2">
      <c r="A7" s="392"/>
      <c r="B7" s="392"/>
      <c r="C7" s="392"/>
      <c r="D7" s="392"/>
      <c r="E7" s="397"/>
      <c r="F7" s="392"/>
      <c r="G7" s="397"/>
      <c r="H7" s="397"/>
      <c r="I7" s="397"/>
      <c r="J7" s="397"/>
      <c r="K7" s="397"/>
      <c r="L7" s="397"/>
      <c r="M7" s="405"/>
      <c r="N7" s="53" t="s">
        <v>81</v>
      </c>
      <c r="O7" s="53" t="s">
        <v>82</v>
      </c>
      <c r="P7" s="53" t="s">
        <v>81</v>
      </c>
      <c r="Q7" s="53" t="s">
        <v>82</v>
      </c>
      <c r="R7" s="411"/>
      <c r="S7" s="414"/>
      <c r="T7" s="411"/>
      <c r="U7" s="411"/>
      <c r="V7" s="414"/>
      <c r="W7" s="411"/>
      <c r="X7" s="411"/>
      <c r="Y7" s="402"/>
    </row>
    <row r="8" spans="1:25" ht="13.5" thickBot="1" x14ac:dyDescent="0.25">
      <c r="A8" s="54">
        <v>1</v>
      </c>
      <c r="B8" s="42">
        <f t="shared" ref="B8:Y8" si="0">A8+1</f>
        <v>2</v>
      </c>
      <c r="C8" s="42">
        <f t="shared" si="0"/>
        <v>3</v>
      </c>
      <c r="D8" s="42">
        <f t="shared" si="0"/>
        <v>4</v>
      </c>
      <c r="E8" s="42">
        <f t="shared" si="0"/>
        <v>5</v>
      </c>
      <c r="F8" s="42">
        <f t="shared" si="0"/>
        <v>6</v>
      </c>
      <c r="G8" s="42">
        <f t="shared" si="0"/>
        <v>7</v>
      </c>
      <c r="H8" s="42">
        <f t="shared" si="0"/>
        <v>8</v>
      </c>
      <c r="I8" s="42">
        <f t="shared" si="0"/>
        <v>9</v>
      </c>
      <c r="J8" s="42">
        <f t="shared" si="0"/>
        <v>10</v>
      </c>
      <c r="K8" s="42">
        <f t="shared" si="0"/>
        <v>11</v>
      </c>
      <c r="L8" s="42">
        <f t="shared" si="0"/>
        <v>12</v>
      </c>
      <c r="M8" s="55">
        <f t="shared" si="0"/>
        <v>13</v>
      </c>
      <c r="N8" s="55">
        <f t="shared" si="0"/>
        <v>14</v>
      </c>
      <c r="O8" s="55">
        <f t="shared" si="0"/>
        <v>15</v>
      </c>
      <c r="P8" s="55">
        <f t="shared" si="0"/>
        <v>16</v>
      </c>
      <c r="Q8" s="55">
        <f t="shared" si="0"/>
        <v>17</v>
      </c>
      <c r="R8" s="42">
        <f t="shared" si="0"/>
        <v>18</v>
      </c>
      <c r="S8" s="55">
        <f t="shared" si="0"/>
        <v>19</v>
      </c>
      <c r="T8" s="42">
        <f t="shared" si="0"/>
        <v>20</v>
      </c>
      <c r="U8" s="42">
        <f t="shared" si="0"/>
        <v>21</v>
      </c>
      <c r="V8" s="55">
        <f t="shared" si="0"/>
        <v>22</v>
      </c>
      <c r="W8" s="42">
        <f t="shared" si="0"/>
        <v>23</v>
      </c>
      <c r="X8" s="42">
        <f t="shared" si="0"/>
        <v>24</v>
      </c>
      <c r="Y8" s="42">
        <f t="shared" si="0"/>
        <v>25</v>
      </c>
    </row>
    <row r="9" spans="1:25" ht="25.5" x14ac:dyDescent="0.2">
      <c r="A9" s="56"/>
      <c r="B9" s="156" t="s">
        <v>44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8"/>
      <c r="N9" s="58"/>
      <c r="O9" s="59"/>
      <c r="P9" s="58"/>
      <c r="Q9" s="59"/>
      <c r="R9" s="57"/>
      <c r="S9" s="58"/>
      <c r="T9" s="60"/>
      <c r="U9" s="57"/>
      <c r="V9" s="58"/>
      <c r="W9" s="57"/>
      <c r="X9" s="57"/>
      <c r="Y9" s="61"/>
    </row>
    <row r="10" spans="1:25" ht="25.5" x14ac:dyDescent="0.2">
      <c r="A10" s="62"/>
      <c r="B10" s="166" t="s">
        <v>94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8"/>
      <c r="N10" s="168"/>
      <c r="O10" s="169"/>
      <c r="P10" s="168"/>
      <c r="Q10" s="169"/>
      <c r="R10" s="167"/>
      <c r="S10" s="168"/>
      <c r="T10" s="72"/>
      <c r="U10" s="167"/>
      <c r="V10" s="168"/>
      <c r="W10" s="167"/>
      <c r="X10" s="167"/>
      <c r="Y10" s="174"/>
    </row>
    <row r="11" spans="1:25" x14ac:dyDescent="0.2">
      <c r="A11" s="62">
        <v>1</v>
      </c>
      <c r="B11" s="209" t="s">
        <v>110</v>
      </c>
      <c r="C11" s="63"/>
      <c r="D11" s="77"/>
      <c r="E11" s="182">
        <f>F11+G11+H11+K11+L11</f>
        <v>533692</v>
      </c>
      <c r="F11" s="77">
        <v>458723</v>
      </c>
      <c r="G11" s="210">
        <v>13216</v>
      </c>
      <c r="H11" s="210">
        <v>28713</v>
      </c>
      <c r="I11" s="210"/>
      <c r="J11" s="210">
        <v>4546</v>
      </c>
      <c r="K11" s="210">
        <v>20130</v>
      </c>
      <c r="L11" s="210">
        <v>12910</v>
      </c>
      <c r="M11" s="161"/>
      <c r="N11" s="162"/>
      <c r="O11" s="163"/>
      <c r="P11" s="162"/>
      <c r="Q11" s="163"/>
      <c r="R11" s="164">
        <f t="shared" ref="R11:R19" si="1">$D$51*G11</f>
        <v>0</v>
      </c>
      <c r="S11" s="163">
        <v>418.02</v>
      </c>
      <c r="T11" s="164">
        <f t="shared" ref="T11:T19" si="2">$D$52*H11</f>
        <v>0</v>
      </c>
      <c r="U11" s="164">
        <f t="shared" ref="U11:U19" si="3">J11*$D$51</f>
        <v>0</v>
      </c>
      <c r="V11" s="163">
        <v>111.74</v>
      </c>
      <c r="W11" s="164">
        <f t="shared" ref="W11:W19" si="4">K11*$D$51*0.85</f>
        <v>0</v>
      </c>
      <c r="X11" s="164">
        <f t="shared" ref="X11:X19" si="5">L11*$D$51*0.8</f>
        <v>0</v>
      </c>
      <c r="Y11" s="165">
        <f>X11+W11+T11+R11+Q11+P11+O11</f>
        <v>0</v>
      </c>
    </row>
    <row r="12" spans="1:25" ht="25.5" x14ac:dyDescent="0.2">
      <c r="A12" s="62">
        <v>2</v>
      </c>
      <c r="B12" s="209" t="s">
        <v>111</v>
      </c>
      <c r="C12" s="63"/>
      <c r="D12" s="77"/>
      <c r="E12" s="182">
        <f t="shared" ref="E12:E13" si="6">F12+G12+H12+K12+L12</f>
        <v>151154</v>
      </c>
      <c r="F12" s="77">
        <v>82887</v>
      </c>
      <c r="G12" s="210">
        <v>19329</v>
      </c>
      <c r="H12" s="210">
        <v>14744</v>
      </c>
      <c r="I12" s="210"/>
      <c r="J12" s="210">
        <v>1624</v>
      </c>
      <c r="K12" s="210">
        <v>19743</v>
      </c>
      <c r="L12" s="210">
        <v>14451</v>
      </c>
      <c r="M12" s="161"/>
      <c r="N12" s="162"/>
      <c r="O12" s="163"/>
      <c r="P12" s="162"/>
      <c r="Q12" s="163"/>
      <c r="R12" s="164">
        <f t="shared" si="1"/>
        <v>0</v>
      </c>
      <c r="S12" s="163">
        <v>661.78</v>
      </c>
      <c r="T12" s="164">
        <f t="shared" si="2"/>
        <v>0</v>
      </c>
      <c r="U12" s="164">
        <f t="shared" si="3"/>
        <v>0</v>
      </c>
      <c r="V12" s="163">
        <v>39.67</v>
      </c>
      <c r="W12" s="164">
        <f t="shared" si="4"/>
        <v>0</v>
      </c>
      <c r="X12" s="164">
        <f t="shared" si="5"/>
        <v>0</v>
      </c>
      <c r="Y12" s="165">
        <f>X12+W12+T12+R12+Q12+P12+O12</f>
        <v>0</v>
      </c>
    </row>
    <row r="13" spans="1:25" x14ac:dyDescent="0.2">
      <c r="A13" s="62">
        <v>3</v>
      </c>
      <c r="B13" s="209" t="s">
        <v>112</v>
      </c>
      <c r="C13" s="63"/>
      <c r="D13" s="77"/>
      <c r="E13" s="182">
        <f t="shared" si="6"/>
        <v>80191</v>
      </c>
      <c r="F13" s="77">
        <v>74666</v>
      </c>
      <c r="G13" s="210">
        <v>461</v>
      </c>
      <c r="H13" s="210">
        <v>3276</v>
      </c>
      <c r="I13" s="210"/>
      <c r="J13" s="210">
        <v>500</v>
      </c>
      <c r="K13" s="210">
        <v>1211</v>
      </c>
      <c r="L13" s="210">
        <v>577</v>
      </c>
      <c r="M13" s="161"/>
      <c r="N13" s="162"/>
      <c r="O13" s="163"/>
      <c r="P13" s="162"/>
      <c r="Q13" s="163"/>
      <c r="R13" s="164">
        <f t="shared" si="1"/>
        <v>0</v>
      </c>
      <c r="S13" s="163">
        <v>12.44</v>
      </c>
      <c r="T13" s="164">
        <f t="shared" si="2"/>
        <v>0</v>
      </c>
      <c r="U13" s="164">
        <f t="shared" si="3"/>
        <v>0</v>
      </c>
      <c r="V13" s="163">
        <v>13.07</v>
      </c>
      <c r="W13" s="164">
        <f t="shared" si="4"/>
        <v>0</v>
      </c>
      <c r="X13" s="164">
        <f t="shared" si="5"/>
        <v>0</v>
      </c>
      <c r="Y13" s="165">
        <f t="shared" ref="Y13" si="7">X13+W13+T13+R13+Q13+P13+O13</f>
        <v>0</v>
      </c>
    </row>
    <row r="14" spans="1:25" ht="25.5" x14ac:dyDescent="0.2">
      <c r="A14" s="62">
        <v>4</v>
      </c>
      <c r="B14" s="170" t="s">
        <v>113</v>
      </c>
      <c r="C14" s="63"/>
      <c r="D14" s="77"/>
      <c r="E14" s="182">
        <f>F14+G14+H14+K14+L14</f>
        <v>930397</v>
      </c>
      <c r="F14" s="77">
        <v>457144</v>
      </c>
      <c r="G14" s="211">
        <v>51121</v>
      </c>
      <c r="H14" s="211">
        <v>266930</v>
      </c>
      <c r="I14" s="211"/>
      <c r="J14" s="211">
        <v>58541</v>
      </c>
      <c r="K14" s="211">
        <v>96267</v>
      </c>
      <c r="L14" s="211">
        <v>58935</v>
      </c>
      <c r="M14" s="161"/>
      <c r="N14" s="162"/>
      <c r="O14" s="163"/>
      <c r="P14" s="162"/>
      <c r="Q14" s="163"/>
      <c r="R14" s="164">
        <f t="shared" si="1"/>
        <v>0</v>
      </c>
      <c r="S14" s="163">
        <v>1709.1</v>
      </c>
      <c r="T14" s="164">
        <f t="shared" si="2"/>
        <v>0</v>
      </c>
      <c r="U14" s="164">
        <f t="shared" si="3"/>
        <v>0</v>
      </c>
      <c r="V14" s="163">
        <v>1826.36</v>
      </c>
      <c r="W14" s="164">
        <f t="shared" si="4"/>
        <v>0</v>
      </c>
      <c r="X14" s="164">
        <f t="shared" si="5"/>
        <v>0</v>
      </c>
      <c r="Y14" s="165">
        <f>X14+W14+T14+R14+Q14+P14+O14</f>
        <v>0</v>
      </c>
    </row>
    <row r="15" spans="1:25" ht="25.5" x14ac:dyDescent="0.2">
      <c r="A15" s="62">
        <v>5</v>
      </c>
      <c r="B15" s="170" t="s">
        <v>114</v>
      </c>
      <c r="C15" s="63"/>
      <c r="D15" s="77"/>
      <c r="E15" s="182">
        <f t="shared" ref="E15:E16" si="8">F15+G15+H15+K15+L15</f>
        <v>3864212</v>
      </c>
      <c r="F15" s="77">
        <v>1344777</v>
      </c>
      <c r="G15" s="212">
        <v>161365</v>
      </c>
      <c r="H15" s="212">
        <v>1834053</v>
      </c>
      <c r="I15" s="212"/>
      <c r="J15" s="212">
        <v>144507</v>
      </c>
      <c r="K15" s="211">
        <v>363935</v>
      </c>
      <c r="L15" s="211">
        <v>160082</v>
      </c>
      <c r="M15" s="161"/>
      <c r="N15" s="162"/>
      <c r="O15" s="163"/>
      <c r="P15" s="162"/>
      <c r="Q15" s="163"/>
      <c r="R15" s="164">
        <f t="shared" si="1"/>
        <v>0</v>
      </c>
      <c r="S15" s="163">
        <v>4637.67</v>
      </c>
      <c r="T15" s="164">
        <f t="shared" si="2"/>
        <v>0</v>
      </c>
      <c r="U15" s="164">
        <f t="shared" si="3"/>
        <v>0</v>
      </c>
      <c r="V15" s="163">
        <v>4232.83</v>
      </c>
      <c r="W15" s="164">
        <f t="shared" si="4"/>
        <v>0</v>
      </c>
      <c r="X15" s="164">
        <f t="shared" si="5"/>
        <v>0</v>
      </c>
      <c r="Y15" s="165">
        <f t="shared" ref="Y15:Y16" si="9">X15+W15+T15+R15+Q15+P15+O15</f>
        <v>0</v>
      </c>
    </row>
    <row r="16" spans="1:25" x14ac:dyDescent="0.2">
      <c r="A16" s="62">
        <v>6</v>
      </c>
      <c r="B16" s="170" t="s">
        <v>115</v>
      </c>
      <c r="C16" s="63"/>
      <c r="D16" s="77"/>
      <c r="E16" s="182">
        <f t="shared" si="8"/>
        <v>2974237</v>
      </c>
      <c r="F16" s="77">
        <v>13490</v>
      </c>
      <c r="G16" s="212">
        <v>405794</v>
      </c>
      <c r="H16" s="212">
        <v>1453638</v>
      </c>
      <c r="I16" s="212"/>
      <c r="J16" s="212">
        <v>190871</v>
      </c>
      <c r="K16" s="211">
        <v>743316</v>
      </c>
      <c r="L16" s="211">
        <v>357999</v>
      </c>
      <c r="M16" s="161"/>
      <c r="N16" s="162"/>
      <c r="O16" s="163"/>
      <c r="P16" s="162"/>
      <c r="Q16" s="163"/>
      <c r="R16" s="164">
        <f t="shared" si="1"/>
        <v>0</v>
      </c>
      <c r="S16" s="163">
        <v>12638.91</v>
      </c>
      <c r="T16" s="164">
        <f t="shared" si="2"/>
        <v>0</v>
      </c>
      <c r="U16" s="164">
        <f t="shared" si="3"/>
        <v>0</v>
      </c>
      <c r="V16" s="163">
        <v>5628.33</v>
      </c>
      <c r="W16" s="164">
        <f t="shared" si="4"/>
        <v>0</v>
      </c>
      <c r="X16" s="164">
        <f t="shared" si="5"/>
        <v>0</v>
      </c>
      <c r="Y16" s="165">
        <f t="shared" si="9"/>
        <v>0</v>
      </c>
    </row>
    <row r="17" spans="1:25" x14ac:dyDescent="0.2">
      <c r="A17" s="62">
        <v>7</v>
      </c>
      <c r="B17" s="171" t="s">
        <v>116</v>
      </c>
      <c r="C17" s="63"/>
      <c r="D17" s="77"/>
      <c r="E17" s="182">
        <f>F17+G17+H17+K17+L17</f>
        <v>4408</v>
      </c>
      <c r="F17" s="77">
        <v>1588</v>
      </c>
      <c r="G17" s="212">
        <v>178</v>
      </c>
      <c r="H17" s="212">
        <v>1588</v>
      </c>
      <c r="I17" s="212"/>
      <c r="J17" s="212">
        <v>254</v>
      </c>
      <c r="K17" s="211">
        <v>644</v>
      </c>
      <c r="L17" s="211">
        <v>410</v>
      </c>
      <c r="M17" s="161"/>
      <c r="N17" s="162"/>
      <c r="O17" s="163"/>
      <c r="P17" s="162"/>
      <c r="Q17" s="163"/>
      <c r="R17" s="164">
        <f t="shared" si="1"/>
        <v>0</v>
      </c>
      <c r="S17" s="163">
        <v>7.07</v>
      </c>
      <c r="T17" s="164">
        <f t="shared" si="2"/>
        <v>0</v>
      </c>
      <c r="U17" s="164">
        <f t="shared" si="3"/>
        <v>0</v>
      </c>
      <c r="V17" s="163">
        <v>6.66</v>
      </c>
      <c r="W17" s="164">
        <f t="shared" si="4"/>
        <v>0</v>
      </c>
      <c r="X17" s="164">
        <f t="shared" si="5"/>
        <v>0</v>
      </c>
      <c r="Y17" s="165">
        <f>X17+W17+T17+R17+Q17+P17+O17</f>
        <v>0</v>
      </c>
    </row>
    <row r="18" spans="1:25" ht="25.5" x14ac:dyDescent="0.2">
      <c r="A18" s="62">
        <v>8</v>
      </c>
      <c r="B18" s="171" t="s">
        <v>117</v>
      </c>
      <c r="C18" s="63"/>
      <c r="D18" s="77"/>
      <c r="E18" s="182">
        <f t="shared" ref="E18:E19" si="10">F18+G18+H18+K18+L18</f>
        <v>2818760</v>
      </c>
      <c r="F18" s="77">
        <v>1557279</v>
      </c>
      <c r="G18" s="212">
        <v>244072</v>
      </c>
      <c r="H18" s="212">
        <v>399655</v>
      </c>
      <c r="I18" s="212"/>
      <c r="J18" s="212">
        <v>14000</v>
      </c>
      <c r="K18" s="211">
        <v>378302</v>
      </c>
      <c r="L18" s="211">
        <v>239452</v>
      </c>
      <c r="M18" s="161"/>
      <c r="N18" s="162"/>
      <c r="O18" s="163"/>
      <c r="P18" s="162"/>
      <c r="Q18" s="163"/>
      <c r="R18" s="164">
        <f t="shared" si="1"/>
        <v>0</v>
      </c>
      <c r="S18" s="163">
        <v>8266.91</v>
      </c>
      <c r="T18" s="164">
        <f t="shared" si="2"/>
        <v>0</v>
      </c>
      <c r="U18" s="164">
        <f t="shared" si="3"/>
        <v>0</v>
      </c>
      <c r="V18" s="163">
        <v>333.84</v>
      </c>
      <c r="W18" s="164">
        <f t="shared" si="4"/>
        <v>0</v>
      </c>
      <c r="X18" s="164">
        <f t="shared" si="5"/>
        <v>0</v>
      </c>
      <c r="Y18" s="165">
        <f t="shared" ref="Y18:Y19" si="11">X18+W18+T18+R18+Q18+P18+O18</f>
        <v>0</v>
      </c>
    </row>
    <row r="19" spans="1:25" x14ac:dyDescent="0.2">
      <c r="A19" s="62">
        <v>9</v>
      </c>
      <c r="B19" s="171" t="s">
        <v>118</v>
      </c>
      <c r="C19" s="63"/>
      <c r="D19" s="77"/>
      <c r="E19" s="182">
        <f t="shared" si="10"/>
        <v>4243657</v>
      </c>
      <c r="F19" s="77"/>
      <c r="G19" s="212">
        <v>761376</v>
      </c>
      <c r="H19" s="212">
        <v>1923180</v>
      </c>
      <c r="I19" s="212"/>
      <c r="J19" s="212">
        <v>442156</v>
      </c>
      <c r="K19" s="211">
        <v>1015953</v>
      </c>
      <c r="L19" s="211">
        <v>543148</v>
      </c>
      <c r="M19" s="161"/>
      <c r="N19" s="162"/>
      <c r="O19" s="163"/>
      <c r="P19" s="162"/>
      <c r="Q19" s="163"/>
      <c r="R19" s="164">
        <f t="shared" si="1"/>
        <v>0</v>
      </c>
      <c r="S19" s="163">
        <v>28772.36</v>
      </c>
      <c r="T19" s="164">
        <f t="shared" si="2"/>
        <v>0</v>
      </c>
      <c r="U19" s="164">
        <f t="shared" si="3"/>
        <v>0</v>
      </c>
      <c r="V19" s="163">
        <v>10238.69</v>
      </c>
      <c r="W19" s="164">
        <f t="shared" si="4"/>
        <v>0</v>
      </c>
      <c r="X19" s="164">
        <f t="shared" si="5"/>
        <v>0</v>
      </c>
      <c r="Y19" s="165">
        <f t="shared" si="11"/>
        <v>0</v>
      </c>
    </row>
    <row r="20" spans="1:25" ht="13.5" thickBot="1" x14ac:dyDescent="0.25">
      <c r="A20" s="102"/>
      <c r="B20" s="179" t="s">
        <v>83</v>
      </c>
      <c r="C20" s="180"/>
      <c r="D20" s="179"/>
      <c r="E20" s="179">
        <f t="shared" ref="E20:X20" si="12">SUM(E11:E19)</f>
        <v>15600708</v>
      </c>
      <c r="F20" s="179">
        <f t="shared" si="12"/>
        <v>3990554</v>
      </c>
      <c r="G20" s="179">
        <f t="shared" si="12"/>
        <v>1656912</v>
      </c>
      <c r="H20" s="179">
        <f t="shared" si="12"/>
        <v>5925777</v>
      </c>
      <c r="I20" s="179">
        <f t="shared" si="12"/>
        <v>0</v>
      </c>
      <c r="J20" s="179">
        <f t="shared" si="12"/>
        <v>856999</v>
      </c>
      <c r="K20" s="179">
        <f t="shared" si="12"/>
        <v>2639501</v>
      </c>
      <c r="L20" s="179">
        <f t="shared" si="12"/>
        <v>1387964</v>
      </c>
      <c r="M20" s="179">
        <f t="shared" si="12"/>
        <v>0</v>
      </c>
      <c r="N20" s="179">
        <f t="shared" si="12"/>
        <v>0</v>
      </c>
      <c r="O20" s="214">
        <v>5050657</v>
      </c>
      <c r="P20" s="179">
        <f t="shared" si="12"/>
        <v>0</v>
      </c>
      <c r="Q20" s="214">
        <v>11088650</v>
      </c>
      <c r="R20" s="181">
        <f t="shared" si="12"/>
        <v>0</v>
      </c>
      <c r="S20" s="181">
        <f t="shared" si="12"/>
        <v>57124.26</v>
      </c>
      <c r="T20" s="181">
        <f t="shared" si="12"/>
        <v>0</v>
      </c>
      <c r="U20" s="181">
        <f t="shared" si="12"/>
        <v>0</v>
      </c>
      <c r="V20" s="181">
        <f t="shared" si="12"/>
        <v>22431.19</v>
      </c>
      <c r="W20" s="181">
        <f t="shared" si="12"/>
        <v>0</v>
      </c>
      <c r="X20" s="181">
        <f t="shared" si="12"/>
        <v>0</v>
      </c>
      <c r="Y20" s="181">
        <f>SUM(Y11:Y19)</f>
        <v>0</v>
      </c>
    </row>
    <row r="21" spans="1:25" ht="13.5" x14ac:dyDescent="0.2">
      <c r="A21" s="172"/>
      <c r="B21" s="173" t="s">
        <v>36</v>
      </c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5"/>
      <c r="N21" s="175"/>
      <c r="O21" s="176"/>
      <c r="P21" s="175"/>
      <c r="Q21" s="176"/>
      <c r="R21" s="177"/>
      <c r="S21" s="176"/>
      <c r="T21" s="177"/>
      <c r="U21" s="177"/>
      <c r="V21" s="176"/>
      <c r="W21" s="177"/>
      <c r="X21" s="177"/>
      <c r="Y21" s="178">
        <f>(Y20-O20)*3.5%</f>
        <v>-176773</v>
      </c>
    </row>
    <row r="22" spans="1:25" ht="13.5" x14ac:dyDescent="0.2">
      <c r="A22" s="62"/>
      <c r="B22" s="63" t="s">
        <v>45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6"/>
      <c r="N22" s="66"/>
      <c r="O22" s="67"/>
      <c r="P22" s="66"/>
      <c r="Q22" s="67"/>
      <c r="R22" s="64"/>
      <c r="S22" s="67"/>
      <c r="T22" s="64"/>
      <c r="U22" s="64"/>
      <c r="V22" s="67"/>
      <c r="W22" s="64"/>
      <c r="X22" s="64"/>
      <c r="Y22" s="65">
        <f>Y21+Y20</f>
        <v>-176773</v>
      </c>
    </row>
    <row r="23" spans="1:25" ht="13.5" x14ac:dyDescent="0.2">
      <c r="A23" s="62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6"/>
      <c r="N23" s="66"/>
      <c r="O23" s="67"/>
      <c r="P23" s="66"/>
      <c r="Q23" s="67"/>
      <c r="R23" s="64"/>
      <c r="S23" s="67"/>
      <c r="T23" s="64"/>
      <c r="U23" s="64"/>
      <c r="V23" s="67"/>
      <c r="W23" s="64"/>
      <c r="X23" s="64"/>
      <c r="Y23" s="70"/>
    </row>
    <row r="24" spans="1:25" ht="13.5" x14ac:dyDescent="0.2">
      <c r="A24" s="62"/>
      <c r="B24" s="63" t="s">
        <v>0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6"/>
      <c r="N24" s="66"/>
      <c r="O24" s="67"/>
      <c r="P24" s="66"/>
      <c r="Q24" s="67"/>
      <c r="R24" s="64"/>
      <c r="S24" s="67"/>
      <c r="T24" s="64"/>
      <c r="U24" s="64"/>
      <c r="V24" s="67"/>
      <c r="W24" s="64"/>
      <c r="X24" s="64"/>
      <c r="Y24" s="65"/>
    </row>
    <row r="25" spans="1:25" ht="13.5" x14ac:dyDescent="0.2">
      <c r="A25" s="62"/>
      <c r="B25" s="71"/>
      <c r="C25" s="72"/>
      <c r="D25" s="63"/>
      <c r="E25" s="63"/>
      <c r="F25" s="63"/>
      <c r="G25" s="63"/>
      <c r="H25" s="63"/>
      <c r="I25" s="63"/>
      <c r="J25" s="63"/>
      <c r="K25" s="63"/>
      <c r="L25" s="63"/>
      <c r="M25" s="66"/>
      <c r="N25" s="73"/>
      <c r="O25" s="67"/>
      <c r="P25" s="73"/>
      <c r="Q25" s="67"/>
      <c r="R25" s="64"/>
      <c r="S25" s="67"/>
      <c r="T25" s="64"/>
      <c r="U25" s="64"/>
      <c r="V25" s="67"/>
      <c r="W25" s="64"/>
      <c r="X25" s="64"/>
      <c r="Y25" s="70"/>
    </row>
    <row r="26" spans="1:25" ht="13.5" x14ac:dyDescent="0.2">
      <c r="A26" s="62"/>
      <c r="B26" s="74" t="s">
        <v>84</v>
      </c>
      <c r="C26" s="75"/>
      <c r="D26" s="63"/>
      <c r="E26" s="63"/>
      <c r="F26" s="63"/>
      <c r="G26" s="63"/>
      <c r="H26" s="63"/>
      <c r="I26" s="63"/>
      <c r="J26" s="63"/>
      <c r="K26" s="63"/>
      <c r="L26" s="63"/>
      <c r="M26" s="66"/>
      <c r="N26" s="76"/>
      <c r="O26" s="67"/>
      <c r="P26" s="76"/>
      <c r="Q26" s="67"/>
      <c r="R26" s="64"/>
      <c r="S26" s="67"/>
      <c r="T26" s="64"/>
      <c r="U26" s="64"/>
      <c r="V26" s="67"/>
      <c r="W26" s="64"/>
      <c r="X26" s="64"/>
      <c r="Y26" s="65"/>
    </row>
    <row r="27" spans="1:25" ht="13.5" x14ac:dyDescent="0.2">
      <c r="A27" s="62"/>
      <c r="B27" s="77" t="s">
        <v>119</v>
      </c>
      <c r="C27" s="68"/>
      <c r="D27" s="63"/>
      <c r="E27" s="63"/>
      <c r="F27" s="63"/>
      <c r="G27" s="63"/>
      <c r="H27" s="63"/>
      <c r="I27" s="63"/>
      <c r="J27" s="63"/>
      <c r="K27" s="63"/>
      <c r="L27" s="63"/>
      <c r="M27" s="66"/>
      <c r="N27" s="69"/>
      <c r="O27" s="67"/>
      <c r="P27" s="69"/>
      <c r="Q27" s="67"/>
      <c r="R27" s="64"/>
      <c r="S27" s="67"/>
      <c r="T27" s="64"/>
      <c r="U27" s="64"/>
      <c r="V27" s="67"/>
      <c r="W27" s="64"/>
      <c r="X27" s="64"/>
      <c r="Y27" s="65">
        <f>(Y22-O20)*6.35%</f>
        <v>-331941.81</v>
      </c>
    </row>
    <row r="28" spans="1:25" ht="41.25" customHeight="1" x14ac:dyDescent="0.2">
      <c r="A28" s="62"/>
      <c r="B28" s="43" t="s">
        <v>120</v>
      </c>
      <c r="C28" s="68"/>
      <c r="D28" s="63"/>
      <c r="E28" s="63"/>
      <c r="F28" s="63"/>
      <c r="G28" s="63"/>
      <c r="H28" s="63"/>
      <c r="I28" s="63"/>
      <c r="J28" s="63"/>
      <c r="K28" s="63"/>
      <c r="L28" s="63"/>
      <c r="M28" s="66"/>
      <c r="N28" s="69"/>
      <c r="O28" s="67"/>
      <c r="P28" s="69"/>
      <c r="Q28" s="67"/>
      <c r="R28" s="64"/>
      <c r="S28" s="67"/>
      <c r="T28" s="64"/>
      <c r="U28" s="64"/>
      <c r="V28" s="67"/>
      <c r="W28" s="64"/>
      <c r="X28" s="64"/>
      <c r="Y28" s="65">
        <f>(Y22-O20)*1.5%</f>
        <v>-78411.45</v>
      </c>
    </row>
    <row r="29" spans="1:25" ht="13.5" x14ac:dyDescent="0.2">
      <c r="A29" s="62"/>
      <c r="B29" s="43" t="s">
        <v>85</v>
      </c>
      <c r="C29" s="68"/>
      <c r="D29" s="63"/>
      <c r="E29" s="63"/>
      <c r="F29" s="63"/>
      <c r="G29" s="63"/>
      <c r="H29" s="63"/>
      <c r="I29" s="63"/>
      <c r="J29" s="63"/>
      <c r="K29" s="63"/>
      <c r="L29" s="63"/>
      <c r="M29" s="66"/>
      <c r="N29" s="69"/>
      <c r="O29" s="67"/>
      <c r="P29" s="69"/>
      <c r="Q29" s="67"/>
      <c r="R29" s="64"/>
      <c r="S29" s="67"/>
      <c r="T29" s="64"/>
      <c r="U29" s="64"/>
      <c r="V29" s="67"/>
      <c r="W29" s="64"/>
      <c r="X29" s="64"/>
      <c r="Y29" s="65"/>
    </row>
    <row r="30" spans="1:25" ht="18" customHeight="1" x14ac:dyDescent="0.2">
      <c r="A30" s="62"/>
      <c r="B30" s="78" t="s">
        <v>86</v>
      </c>
      <c r="C30" s="79"/>
      <c r="D30" s="63"/>
      <c r="E30" s="63"/>
      <c r="F30" s="63"/>
      <c r="G30" s="63"/>
      <c r="H30" s="63"/>
      <c r="I30" s="63"/>
      <c r="J30" s="63"/>
      <c r="K30" s="63"/>
      <c r="L30" s="63"/>
      <c r="M30" s="66"/>
      <c r="N30" s="69"/>
      <c r="O30" s="67"/>
      <c r="P30" s="69"/>
      <c r="Q30" s="67"/>
      <c r="R30" s="64"/>
      <c r="S30" s="67"/>
      <c r="T30" s="64"/>
      <c r="U30" s="64"/>
      <c r="V30" s="67"/>
      <c r="W30" s="64"/>
      <c r="X30" s="64"/>
      <c r="Y30" s="65">
        <f>'Прил №3'!M16</f>
        <v>0</v>
      </c>
    </row>
    <row r="31" spans="1:25" ht="18.75" customHeight="1" x14ac:dyDescent="0.2">
      <c r="A31" s="62"/>
      <c r="B31" s="78" t="s">
        <v>87</v>
      </c>
      <c r="C31" s="79"/>
      <c r="D31" s="63"/>
      <c r="E31" s="63"/>
      <c r="F31" s="63"/>
      <c r="G31" s="63"/>
      <c r="H31" s="63"/>
      <c r="I31" s="63"/>
      <c r="J31" s="63"/>
      <c r="K31" s="63"/>
      <c r="L31" s="63"/>
      <c r="M31" s="66"/>
      <c r="N31" s="69"/>
      <c r="O31" s="67"/>
      <c r="P31" s="69"/>
      <c r="Q31" s="67"/>
      <c r="R31" s="64"/>
      <c r="S31" s="67"/>
      <c r="T31" s="64"/>
      <c r="U31" s="64"/>
      <c r="V31" s="67"/>
      <c r="W31" s="64"/>
      <c r="X31" s="64"/>
      <c r="Y31" s="65"/>
    </row>
    <row r="32" spans="1:25" ht="13.5" x14ac:dyDescent="0.2">
      <c r="A32" s="62"/>
      <c r="B32" s="63" t="s">
        <v>46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6"/>
      <c r="N32" s="66"/>
      <c r="O32" s="67"/>
      <c r="P32" s="66"/>
      <c r="Q32" s="67"/>
      <c r="R32" s="64"/>
      <c r="S32" s="67"/>
      <c r="T32" s="64"/>
      <c r="U32" s="64"/>
      <c r="V32" s="67"/>
      <c r="W32" s="64"/>
      <c r="X32" s="64"/>
      <c r="Y32" s="65">
        <f>Y30+Y28+Y27+Y22</f>
        <v>-587126.26</v>
      </c>
    </row>
    <row r="33" spans="1:25" ht="13.5" x14ac:dyDescent="0.2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6"/>
      <c r="N33" s="66"/>
      <c r="O33" s="67"/>
      <c r="P33" s="66"/>
      <c r="Q33" s="67"/>
      <c r="R33" s="64"/>
      <c r="S33" s="67"/>
      <c r="T33" s="64"/>
      <c r="U33" s="64"/>
      <c r="V33" s="67"/>
      <c r="W33" s="64"/>
      <c r="X33" s="64"/>
      <c r="Y33" s="65"/>
    </row>
    <row r="34" spans="1:25" ht="13.5" x14ac:dyDescent="0.2">
      <c r="A34" s="62"/>
      <c r="B34" s="63" t="s">
        <v>121</v>
      </c>
      <c r="C34" s="68"/>
      <c r="D34" s="63"/>
      <c r="E34" s="63"/>
      <c r="F34" s="63"/>
      <c r="G34" s="63"/>
      <c r="H34" s="63"/>
      <c r="I34" s="63"/>
      <c r="J34" s="63"/>
      <c r="K34" s="63"/>
      <c r="L34" s="63"/>
      <c r="M34" s="66"/>
      <c r="N34" s="69"/>
      <c r="O34" s="67"/>
      <c r="P34" s="69"/>
      <c r="Q34" s="67"/>
      <c r="R34" s="64"/>
      <c r="S34" s="67"/>
      <c r="T34" s="64"/>
      <c r="U34" s="64"/>
      <c r="V34" s="67"/>
      <c r="W34" s="64"/>
      <c r="X34" s="64"/>
      <c r="Y34" s="65"/>
    </row>
    <row r="35" spans="1:25" ht="13.5" customHeight="1" thickBot="1" x14ac:dyDescent="0.25">
      <c r="A35" s="80"/>
      <c r="B35" s="81"/>
      <c r="C35" s="82"/>
      <c r="D35" s="83"/>
      <c r="E35" s="83"/>
      <c r="F35" s="83"/>
      <c r="G35" s="83"/>
      <c r="H35" s="83"/>
      <c r="I35" s="83"/>
      <c r="J35" s="83"/>
      <c r="K35" s="83"/>
      <c r="L35" s="83"/>
      <c r="M35" s="84"/>
      <c r="N35" s="85"/>
      <c r="O35" s="86"/>
      <c r="P35" s="85"/>
      <c r="Q35" s="86"/>
      <c r="R35" s="87"/>
      <c r="S35" s="86"/>
      <c r="T35" s="87"/>
      <c r="U35" s="87"/>
      <c r="V35" s="86"/>
      <c r="W35" s="87"/>
      <c r="X35" s="87"/>
      <c r="Y35" s="88"/>
    </row>
    <row r="36" spans="1:25" ht="13.5" x14ac:dyDescent="0.2">
      <c r="A36" s="89"/>
      <c r="B36" s="90" t="s">
        <v>47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1"/>
      <c r="N36" s="91"/>
      <c r="O36" s="92"/>
      <c r="P36" s="91"/>
      <c r="Q36" s="92"/>
      <c r="R36" s="93"/>
      <c r="S36" s="92"/>
      <c r="T36" s="93"/>
      <c r="U36" s="93"/>
      <c r="V36" s="92"/>
      <c r="W36" s="93"/>
      <c r="X36" s="93"/>
      <c r="Y36" s="94"/>
    </row>
    <row r="37" spans="1:25" ht="13.5" x14ac:dyDescent="0.2">
      <c r="A37" s="89"/>
      <c r="B37" s="45" t="s">
        <v>48</v>
      </c>
      <c r="C37" s="95"/>
      <c r="D37" s="96"/>
      <c r="E37" s="96"/>
      <c r="F37" s="96"/>
      <c r="G37" s="96"/>
      <c r="H37" s="96"/>
      <c r="I37" s="96"/>
      <c r="J37" s="96"/>
      <c r="K37" s="96"/>
      <c r="L37" s="96"/>
      <c r="M37" s="97"/>
      <c r="N37" s="98"/>
      <c r="O37" s="99"/>
      <c r="P37" s="98"/>
      <c r="Q37" s="99"/>
      <c r="R37" s="100"/>
      <c r="S37" s="99"/>
      <c r="T37" s="100"/>
      <c r="U37" s="100"/>
      <c r="V37" s="99"/>
      <c r="W37" s="100"/>
      <c r="X37" s="100"/>
      <c r="Y37" s="101"/>
    </row>
    <row r="38" spans="1:25" ht="14.25" thickBot="1" x14ac:dyDescent="0.25">
      <c r="A38" s="102"/>
      <c r="B38" s="103" t="s">
        <v>49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4"/>
      <c r="N38" s="104"/>
      <c r="O38" s="105"/>
      <c r="P38" s="104"/>
      <c r="Q38" s="105"/>
      <c r="R38" s="106"/>
      <c r="S38" s="105"/>
      <c r="T38" s="106"/>
      <c r="U38" s="106"/>
      <c r="V38" s="105"/>
      <c r="W38" s="106"/>
      <c r="X38" s="106"/>
      <c r="Y38" s="107"/>
    </row>
    <row r="39" spans="1:25" ht="13.5" x14ac:dyDescent="0.2">
      <c r="A39" s="62"/>
      <c r="B39" s="108" t="s">
        <v>50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10"/>
      <c r="N39" s="110"/>
      <c r="O39" s="111"/>
      <c r="P39" s="110"/>
      <c r="Q39" s="111"/>
      <c r="R39" s="112"/>
      <c r="S39" s="111"/>
      <c r="T39" s="112"/>
      <c r="U39" s="112"/>
      <c r="V39" s="111"/>
      <c r="W39" s="112"/>
      <c r="X39" s="112"/>
      <c r="Y39" s="113"/>
    </row>
    <row r="40" spans="1:25" ht="13.5" x14ac:dyDescent="0.2">
      <c r="A40" s="114"/>
      <c r="B40" s="108" t="s">
        <v>51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6"/>
      <c r="N40" s="116"/>
      <c r="O40" s="117"/>
      <c r="P40" s="116"/>
      <c r="Q40" s="117"/>
      <c r="R40" s="118"/>
      <c r="S40" s="117"/>
      <c r="T40" s="118"/>
      <c r="U40" s="118"/>
      <c r="V40" s="117"/>
      <c r="W40" s="118"/>
      <c r="X40" s="118"/>
      <c r="Y40" s="119"/>
    </row>
    <row r="41" spans="1:25" ht="14.25" thickBot="1" x14ac:dyDescent="0.25">
      <c r="A41" s="8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1"/>
      <c r="N41" s="121"/>
      <c r="O41" s="122"/>
      <c r="P41" s="121"/>
      <c r="Q41" s="122"/>
      <c r="R41" s="123"/>
      <c r="S41" s="122"/>
      <c r="T41" s="123"/>
      <c r="U41" s="123"/>
      <c r="V41" s="122"/>
      <c r="W41" s="123"/>
      <c r="X41" s="123"/>
      <c r="Y41" s="124"/>
    </row>
    <row r="42" spans="1:25" ht="36" customHeight="1" x14ac:dyDescent="0.2">
      <c r="A42" s="125"/>
      <c r="B42" s="126"/>
      <c r="C42" s="127"/>
      <c r="D42" s="127"/>
      <c r="E42" s="127"/>
      <c r="F42" s="127"/>
      <c r="G42" s="127"/>
      <c r="H42" s="127"/>
      <c r="I42" s="127"/>
      <c r="J42" s="127"/>
      <c r="K42" s="382"/>
      <c r="L42" s="382"/>
      <c r="M42" s="382"/>
      <c r="N42" s="382"/>
      <c r="O42" s="382"/>
      <c r="P42" s="382"/>
      <c r="Q42" s="382"/>
      <c r="R42" s="382"/>
      <c r="S42" s="382"/>
      <c r="T42" s="382"/>
      <c r="U42" s="382"/>
      <c r="V42" s="382"/>
      <c r="W42" s="382"/>
      <c r="X42" s="382"/>
      <c r="Y42" s="382"/>
    </row>
    <row r="43" spans="1:25" ht="12.75" customHeight="1" x14ac:dyDescent="0.2">
      <c r="B43" s="383"/>
      <c r="C43" s="384"/>
      <c r="D43" s="387" t="s">
        <v>89</v>
      </c>
      <c r="E43" s="389" t="s">
        <v>52</v>
      </c>
      <c r="F43" s="390"/>
      <c r="G43" s="390"/>
      <c r="H43" s="128"/>
      <c r="I43" s="128"/>
      <c r="K43" s="391"/>
      <c r="L43" s="391"/>
      <c r="M43" s="391"/>
      <c r="N43" s="391"/>
      <c r="O43" s="391"/>
      <c r="P43" s="391"/>
      <c r="Q43" s="391"/>
      <c r="R43" s="391"/>
      <c r="S43" s="391"/>
      <c r="T43" s="391"/>
      <c r="U43" s="391"/>
      <c r="V43" s="391"/>
      <c r="W43" s="391"/>
      <c r="X43" s="391"/>
      <c r="Y43" s="391"/>
    </row>
    <row r="44" spans="1:25" ht="19.5" customHeight="1" x14ac:dyDescent="0.2">
      <c r="B44" s="385"/>
      <c r="C44" s="386"/>
      <c r="D44" s="388"/>
      <c r="E44" s="129">
        <v>2015</v>
      </c>
      <c r="F44" s="129">
        <v>2016</v>
      </c>
      <c r="G44" s="130">
        <v>2017</v>
      </c>
      <c r="H44" s="208"/>
      <c r="I44" s="208"/>
      <c r="J44" s="208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</row>
    <row r="45" spans="1:25" ht="29.25" customHeight="1" x14ac:dyDescent="0.2">
      <c r="B45" s="375" t="s">
        <v>90</v>
      </c>
      <c r="C45" s="376"/>
      <c r="D45" s="131"/>
      <c r="E45" s="132"/>
      <c r="F45" s="132"/>
      <c r="G45" s="132"/>
      <c r="H45" s="133"/>
      <c r="I45" s="133"/>
      <c r="J45" s="133"/>
      <c r="K45" s="134"/>
      <c r="L45" s="133"/>
      <c r="M45" s="135"/>
      <c r="N45" s="135"/>
      <c r="O45" s="136"/>
      <c r="P45" s="135"/>
      <c r="Q45" s="135"/>
    </row>
    <row r="46" spans="1:25" ht="13.5" x14ac:dyDescent="0.25">
      <c r="A46" s="125"/>
      <c r="B46" s="46"/>
      <c r="C46" s="138"/>
      <c r="D46" s="138"/>
      <c r="E46" s="138"/>
      <c r="F46" s="125"/>
      <c r="G46" s="125"/>
      <c r="H46" s="125"/>
      <c r="I46" s="125"/>
      <c r="J46" s="125"/>
      <c r="K46" s="125"/>
      <c r="L46" s="125"/>
      <c r="M46" s="139"/>
      <c r="N46" s="139"/>
      <c r="O46" s="139"/>
      <c r="P46" s="139"/>
      <c r="Q46" s="140"/>
      <c r="R46" s="141"/>
      <c r="S46" s="136"/>
      <c r="T46" s="141"/>
      <c r="U46" s="141"/>
      <c r="V46" s="136"/>
      <c r="W46" s="134"/>
      <c r="X46" s="142"/>
    </row>
    <row r="47" spans="1:25" ht="13.5" x14ac:dyDescent="0.25">
      <c r="A47" s="47" t="s">
        <v>53</v>
      </c>
      <c r="B47" s="47"/>
      <c r="C47" s="47"/>
      <c r="D47" s="47"/>
      <c r="E47" s="47"/>
      <c r="F47" s="125"/>
      <c r="G47" s="125"/>
      <c r="H47" s="125"/>
      <c r="I47" s="125"/>
      <c r="J47" s="125"/>
      <c r="K47" s="125"/>
      <c r="L47" s="125"/>
      <c r="M47" s="139"/>
      <c r="N47" s="139"/>
      <c r="O47" s="139"/>
      <c r="P47" s="139"/>
      <c r="Q47" s="140"/>
      <c r="R47" s="141"/>
      <c r="S47" s="136"/>
      <c r="T47" s="141"/>
      <c r="U47" s="141"/>
      <c r="V47" s="136"/>
      <c r="W47" s="134"/>
      <c r="X47" s="142"/>
    </row>
    <row r="48" spans="1:25" ht="14.25" thickBot="1" x14ac:dyDescent="0.3">
      <c r="A48" s="47"/>
      <c r="B48" s="47"/>
      <c r="C48" s="47"/>
      <c r="D48" s="47"/>
      <c r="E48" s="47"/>
      <c r="F48" s="125"/>
      <c r="G48" s="125"/>
      <c r="H48" s="125"/>
      <c r="I48" s="125"/>
      <c r="J48" s="125"/>
      <c r="K48" s="125"/>
      <c r="L48" s="125"/>
      <c r="M48" s="139"/>
      <c r="N48" s="139"/>
      <c r="O48" s="139"/>
      <c r="P48" s="139"/>
      <c r="Q48" s="140"/>
      <c r="R48" s="141"/>
      <c r="S48" s="136"/>
      <c r="T48" s="141"/>
      <c r="U48" s="141"/>
      <c r="V48" s="136"/>
      <c r="W48" s="134"/>
      <c r="X48" s="142"/>
    </row>
    <row r="49" spans="1:25" ht="13.5" x14ac:dyDescent="0.25">
      <c r="A49" s="143"/>
      <c r="B49" s="144"/>
      <c r="C49" s="144"/>
      <c r="D49" s="145" t="s">
        <v>54</v>
      </c>
      <c r="E49" s="381"/>
      <c r="F49" s="381"/>
      <c r="G49" s="381"/>
      <c r="H49" s="381"/>
      <c r="I49" s="381"/>
      <c r="J49" s="381"/>
      <c r="K49" s="141"/>
      <c r="L49" s="141"/>
      <c r="M49" s="136"/>
      <c r="N49" s="140"/>
      <c r="O49" s="146"/>
      <c r="P49" s="140"/>
    </row>
    <row r="50" spans="1:25" ht="13.5" x14ac:dyDescent="0.25">
      <c r="A50" s="147">
        <v>1</v>
      </c>
      <c r="B50" s="48" t="s">
        <v>91</v>
      </c>
      <c r="C50" s="148" t="s">
        <v>55</v>
      </c>
      <c r="D50" s="149"/>
      <c r="E50" s="150"/>
      <c r="F50" s="150"/>
      <c r="G50" s="150"/>
      <c r="H50" s="150"/>
      <c r="I50" s="150"/>
      <c r="J50" s="150"/>
      <c r="K50" s="141"/>
      <c r="L50" s="141"/>
      <c r="M50" s="136"/>
      <c r="N50" s="140"/>
      <c r="O50" s="146"/>
      <c r="P50" s="140"/>
    </row>
    <row r="51" spans="1:25" ht="15.75" customHeight="1" x14ac:dyDescent="0.2">
      <c r="A51" s="147">
        <v>2</v>
      </c>
      <c r="B51" s="48" t="s">
        <v>56</v>
      </c>
      <c r="C51" s="148"/>
      <c r="D51" s="157"/>
      <c r="E51" s="372"/>
      <c r="F51" s="373"/>
      <c r="G51" s="373"/>
      <c r="H51" s="373"/>
      <c r="I51" s="373"/>
      <c r="J51" s="379" t="s">
        <v>59</v>
      </c>
      <c r="K51" s="379"/>
      <c r="L51" s="377" t="s">
        <v>60</v>
      </c>
      <c r="M51" s="377"/>
      <c r="N51" s="41"/>
      <c r="O51" s="377" t="s">
        <v>61</v>
      </c>
      <c r="P51" s="377"/>
      <c r="Q51" s="377"/>
    </row>
    <row r="52" spans="1:25" ht="13.5" customHeight="1" x14ac:dyDescent="0.2">
      <c r="A52" s="147">
        <v>3</v>
      </c>
      <c r="B52" s="48" t="s">
        <v>92</v>
      </c>
      <c r="C52" s="148"/>
      <c r="D52" s="157"/>
      <c r="E52" s="372"/>
      <c r="F52" s="373"/>
      <c r="G52" s="373"/>
      <c r="H52" s="373"/>
      <c r="I52" s="373"/>
      <c r="J52" s="380"/>
      <c r="K52" s="380"/>
      <c r="L52" s="41"/>
      <c r="M52" s="41"/>
      <c r="N52" s="41"/>
      <c r="O52" s="378" t="s">
        <v>62</v>
      </c>
      <c r="P52" s="378"/>
      <c r="Q52" s="378"/>
    </row>
    <row r="53" spans="1:25" ht="13.5" x14ac:dyDescent="0.25">
      <c r="A53" s="147">
        <v>4</v>
      </c>
      <c r="B53" s="48" t="s">
        <v>36</v>
      </c>
      <c r="C53" s="148" t="s">
        <v>12</v>
      </c>
      <c r="D53" s="158">
        <v>3.5</v>
      </c>
      <c r="E53" s="134"/>
      <c r="F53" s="134"/>
      <c r="G53" s="141"/>
      <c r="H53" s="141"/>
      <c r="I53" s="141"/>
      <c r="J53" s="141"/>
      <c r="K53" s="141"/>
      <c r="L53" s="141"/>
      <c r="M53" s="136"/>
      <c r="N53" s="140"/>
      <c r="O53" s="146"/>
      <c r="P53" s="140"/>
    </row>
    <row r="54" spans="1:25" ht="13.5" x14ac:dyDescent="0.25">
      <c r="A54" s="147">
        <v>5</v>
      </c>
      <c r="B54" s="48" t="s">
        <v>37</v>
      </c>
      <c r="C54" s="148" t="s">
        <v>12</v>
      </c>
      <c r="D54" s="159">
        <v>6.35</v>
      </c>
      <c r="E54" s="134"/>
      <c r="F54" s="134"/>
      <c r="G54" s="141"/>
      <c r="H54" s="141"/>
      <c r="I54" s="141"/>
      <c r="J54" s="141"/>
      <c r="K54" s="141"/>
      <c r="L54" s="141"/>
      <c r="M54" s="136"/>
      <c r="N54" s="140"/>
      <c r="O54" s="146"/>
      <c r="P54" s="140"/>
    </row>
    <row r="55" spans="1:25" ht="13.5" x14ac:dyDescent="0.25">
      <c r="A55" s="147">
        <v>6</v>
      </c>
      <c r="B55" s="48" t="s">
        <v>88</v>
      </c>
      <c r="C55" s="148" t="s">
        <v>12</v>
      </c>
      <c r="D55" s="159">
        <v>1.5</v>
      </c>
      <c r="E55" s="134"/>
      <c r="F55" s="134"/>
      <c r="G55" s="141"/>
      <c r="H55" s="141"/>
      <c r="I55" s="141"/>
      <c r="J55" s="141"/>
      <c r="K55" s="141"/>
      <c r="L55" s="141"/>
      <c r="M55" s="136"/>
      <c r="N55" s="140"/>
      <c r="O55" s="146"/>
      <c r="P55" s="140"/>
    </row>
    <row r="56" spans="1:25" ht="25.5" x14ac:dyDescent="0.25">
      <c r="A56" s="147">
        <v>7</v>
      </c>
      <c r="B56" s="151" t="s">
        <v>93</v>
      </c>
      <c r="C56" s="148" t="s">
        <v>12</v>
      </c>
      <c r="D56" s="158">
        <v>1.5</v>
      </c>
      <c r="E56" s="134"/>
      <c r="F56" s="134"/>
      <c r="G56" s="141"/>
      <c r="H56" s="141"/>
      <c r="I56" s="141"/>
      <c r="J56" s="141"/>
      <c r="K56" s="141"/>
      <c r="L56" s="141"/>
      <c r="M56" s="136"/>
      <c r="N56" s="140"/>
      <c r="O56" s="146"/>
      <c r="P56" s="140"/>
    </row>
    <row r="57" spans="1:25" ht="13.5" x14ac:dyDescent="0.25">
      <c r="A57" s="147">
        <v>8</v>
      </c>
      <c r="B57" s="48" t="s">
        <v>57</v>
      </c>
      <c r="C57" s="148" t="s">
        <v>12</v>
      </c>
      <c r="D57" s="160"/>
      <c r="E57" s="372"/>
      <c r="F57" s="373"/>
      <c r="G57" s="373"/>
      <c r="H57" s="373"/>
      <c r="I57" s="373"/>
      <c r="J57" s="141"/>
      <c r="K57" s="141"/>
      <c r="L57" s="141"/>
      <c r="M57" s="136"/>
      <c r="N57" s="140"/>
      <c r="O57" s="146"/>
      <c r="P57" s="140"/>
    </row>
    <row r="58" spans="1:25" ht="14.25" thickBot="1" x14ac:dyDescent="0.3">
      <c r="A58" s="152">
        <v>9</v>
      </c>
      <c r="B58" s="153" t="s">
        <v>58</v>
      </c>
      <c r="C58" s="154" t="s">
        <v>12</v>
      </c>
      <c r="D58" s="160"/>
      <c r="E58" s="372"/>
      <c r="F58" s="373"/>
      <c r="G58" s="373"/>
      <c r="H58" s="373"/>
      <c r="I58" s="373"/>
      <c r="J58" s="141"/>
      <c r="K58" s="141"/>
      <c r="L58" s="141"/>
      <c r="M58" s="136"/>
      <c r="N58" s="140"/>
      <c r="O58" s="146"/>
      <c r="P58" s="140"/>
    </row>
    <row r="59" spans="1:25" ht="13.5" x14ac:dyDescent="0.25">
      <c r="A59" s="155"/>
      <c r="B59" s="47"/>
      <c r="C59" s="155"/>
      <c r="D59" s="125"/>
      <c r="E59" s="125"/>
      <c r="P59" s="139"/>
      <c r="Q59" s="140"/>
      <c r="R59" s="134"/>
      <c r="S59" s="140"/>
      <c r="T59" s="141"/>
      <c r="U59" s="141"/>
      <c r="V59" s="136"/>
      <c r="W59" s="141"/>
      <c r="X59" s="141"/>
      <c r="Y59" s="134"/>
    </row>
  </sheetData>
  <mergeCells count="45">
    <mergeCell ref="X3:Y3"/>
    <mergeCell ref="M4:Y4"/>
    <mergeCell ref="Y5:Y7"/>
    <mergeCell ref="M5:M7"/>
    <mergeCell ref="N5:Q5"/>
    <mergeCell ref="R5:R7"/>
    <mergeCell ref="S5:S7"/>
    <mergeCell ref="W5:W7"/>
    <mergeCell ref="X5:X7"/>
    <mergeCell ref="U5:U7"/>
    <mergeCell ref="V5:V7"/>
    <mergeCell ref="T5:T7"/>
    <mergeCell ref="N6:O6"/>
    <mergeCell ref="P6:Q6"/>
    <mergeCell ref="K43:Y44"/>
    <mergeCell ref="A4:A7"/>
    <mergeCell ref="B4:B7"/>
    <mergeCell ref="C4:C7"/>
    <mergeCell ref="D4:D7"/>
    <mergeCell ref="E4:L4"/>
    <mergeCell ref="E5:E7"/>
    <mergeCell ref="F6:F7"/>
    <mergeCell ref="G6:G7"/>
    <mergeCell ref="H6:H7"/>
    <mergeCell ref="I6:I7"/>
    <mergeCell ref="J6:J7"/>
    <mergeCell ref="K6:K7"/>
    <mergeCell ref="L6:L7"/>
    <mergeCell ref="F5:L5"/>
    <mergeCell ref="E57:I57"/>
    <mergeCell ref="E58:I58"/>
    <mergeCell ref="B1:S1"/>
    <mergeCell ref="B2:S2"/>
    <mergeCell ref="B45:C45"/>
    <mergeCell ref="L51:M51"/>
    <mergeCell ref="O51:Q51"/>
    <mergeCell ref="O52:Q52"/>
    <mergeCell ref="J51:K52"/>
    <mergeCell ref="E49:J49"/>
    <mergeCell ref="E51:I51"/>
    <mergeCell ref="E52:I52"/>
    <mergeCell ref="K42:Y42"/>
    <mergeCell ref="B43:C44"/>
    <mergeCell ref="D43:D44"/>
    <mergeCell ref="E43:G43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workbookViewId="0">
      <selection activeCell="C41" sqref="C41"/>
    </sheetView>
  </sheetViews>
  <sheetFormatPr defaultRowHeight="12.75" x14ac:dyDescent="0.2"/>
  <cols>
    <col min="1" max="1" width="29.7109375" style="185" customWidth="1"/>
    <col min="2" max="2" width="25.140625" style="185" customWidth="1"/>
    <col min="3" max="3" width="7.140625" style="185" customWidth="1"/>
    <col min="4" max="4" width="10.7109375" style="185" customWidth="1"/>
    <col min="5" max="5" width="9.7109375" style="185" customWidth="1"/>
    <col min="6" max="6" width="8.28515625" style="185" customWidth="1"/>
    <col min="7" max="7" width="8.42578125" style="185" customWidth="1"/>
    <col min="8" max="8" width="10" style="185" customWidth="1"/>
    <col min="9" max="9" width="8.7109375" style="185" customWidth="1"/>
    <col min="10" max="10" width="11.7109375" style="185" customWidth="1"/>
    <col min="11" max="16384" width="9.140625" style="185"/>
  </cols>
  <sheetData>
    <row r="1" spans="1:16" s="184" customFormat="1" ht="12" x14ac:dyDescent="0.2">
      <c r="A1" s="183" t="s">
        <v>96</v>
      </c>
      <c r="B1" s="183"/>
      <c r="C1" s="183"/>
      <c r="D1" s="183"/>
      <c r="E1" s="183"/>
      <c r="I1" s="427" t="s">
        <v>206</v>
      </c>
      <c r="J1" s="427"/>
    </row>
    <row r="2" spans="1:16" s="346" customFormat="1" x14ac:dyDescent="0.2">
      <c r="A2" s="345" t="s">
        <v>207</v>
      </c>
    </row>
    <row r="3" spans="1:16" x14ac:dyDescent="0.2">
      <c r="A3" s="428" t="s">
        <v>97</v>
      </c>
      <c r="B3" s="428"/>
      <c r="C3" s="428"/>
      <c r="D3" s="428"/>
      <c r="E3" s="428"/>
      <c r="F3" s="428"/>
      <c r="G3" s="428"/>
      <c r="H3" s="428"/>
      <c r="I3" s="428"/>
      <c r="J3" s="428"/>
    </row>
    <row r="4" spans="1:16" x14ac:dyDescent="0.2">
      <c r="A4" s="429" t="s">
        <v>126</v>
      </c>
      <c r="B4" s="429"/>
      <c r="C4" s="429"/>
      <c r="D4" s="429"/>
      <c r="E4" s="429"/>
      <c r="F4" s="429"/>
      <c r="G4" s="429"/>
      <c r="H4" s="429"/>
      <c r="I4" s="429"/>
      <c r="J4" s="429"/>
      <c r="K4" s="347"/>
      <c r="L4" s="347"/>
      <c r="M4" s="347"/>
      <c r="N4" s="186"/>
      <c r="O4" s="186"/>
      <c r="P4" s="186"/>
    </row>
    <row r="5" spans="1:16" ht="13.5" thickBot="1" x14ac:dyDescent="0.25">
      <c r="A5" s="429" t="s">
        <v>127</v>
      </c>
      <c r="B5" s="429"/>
      <c r="C5" s="429"/>
      <c r="D5" s="429"/>
      <c r="E5" s="429"/>
      <c r="F5" s="429"/>
      <c r="G5" s="429"/>
      <c r="H5" s="429"/>
      <c r="I5" s="429"/>
      <c r="J5" s="429"/>
      <c r="K5" s="347"/>
      <c r="L5" s="347"/>
      <c r="M5" s="347"/>
    </row>
    <row r="6" spans="1:16" x14ac:dyDescent="0.2">
      <c r="A6" s="420" t="s">
        <v>98</v>
      </c>
      <c r="B6" s="420" t="s">
        <v>99</v>
      </c>
      <c r="C6" s="420" t="s">
        <v>100</v>
      </c>
      <c r="D6" s="420" t="s">
        <v>101</v>
      </c>
      <c r="E6" s="420" t="s">
        <v>102</v>
      </c>
      <c r="F6" s="420" t="s">
        <v>103</v>
      </c>
      <c r="G6" s="418" t="s">
        <v>104</v>
      </c>
      <c r="H6" s="420" t="s">
        <v>105</v>
      </c>
      <c r="I6" s="420" t="s">
        <v>21</v>
      </c>
      <c r="J6" s="420" t="s">
        <v>106</v>
      </c>
    </row>
    <row r="7" spans="1:16" ht="13.5" thickBot="1" x14ac:dyDescent="0.25">
      <c r="A7" s="421"/>
      <c r="B7" s="421"/>
      <c r="C7" s="421"/>
      <c r="D7" s="421"/>
      <c r="E7" s="421"/>
      <c r="F7" s="421"/>
      <c r="G7" s="419"/>
      <c r="H7" s="421"/>
      <c r="I7" s="421"/>
      <c r="J7" s="421"/>
    </row>
    <row r="8" spans="1:16" ht="13.5" thickBot="1" x14ac:dyDescent="0.25">
      <c r="A8" s="348">
        <v>1</v>
      </c>
      <c r="B8" s="348">
        <v>2</v>
      </c>
      <c r="C8" s="348">
        <v>3</v>
      </c>
      <c r="D8" s="348">
        <v>4</v>
      </c>
      <c r="E8" s="348">
        <v>5</v>
      </c>
      <c r="F8" s="349">
        <v>6</v>
      </c>
      <c r="G8" s="349">
        <v>7</v>
      </c>
      <c r="H8" s="348">
        <v>8</v>
      </c>
      <c r="I8" s="348">
        <v>9</v>
      </c>
      <c r="J8" s="349">
        <v>10</v>
      </c>
    </row>
    <row r="9" spans="1:16" ht="13.5" hidden="1" thickBot="1" x14ac:dyDescent="0.25">
      <c r="A9" s="422" t="s">
        <v>208</v>
      </c>
      <c r="B9" s="350" t="s">
        <v>209</v>
      </c>
      <c r="C9" s="351">
        <v>0</v>
      </c>
      <c r="D9" s="351">
        <v>140</v>
      </c>
      <c r="E9" s="351">
        <v>28</v>
      </c>
      <c r="F9" s="352">
        <f>D9/E9</f>
        <v>5</v>
      </c>
      <c r="G9" s="351">
        <f>1746</f>
        <v>1746</v>
      </c>
      <c r="H9" s="352">
        <f>F9*G9</f>
        <v>8730</v>
      </c>
      <c r="I9" s="351">
        <f>C9</f>
        <v>0</v>
      </c>
      <c r="J9" s="353">
        <f>H9*I9</f>
        <v>0</v>
      </c>
    </row>
    <row r="10" spans="1:16" ht="13.5" hidden="1" thickBot="1" x14ac:dyDescent="0.25">
      <c r="A10" s="423"/>
      <c r="B10" s="354" t="s">
        <v>210</v>
      </c>
      <c r="C10" s="351">
        <v>0</v>
      </c>
      <c r="D10" s="351">
        <v>140</v>
      </c>
      <c r="E10" s="351">
        <v>28</v>
      </c>
      <c r="F10" s="352">
        <f>D10/E10</f>
        <v>5</v>
      </c>
      <c r="G10" s="351">
        <f>1746</f>
        <v>1746</v>
      </c>
      <c r="H10" s="352">
        <f>F10*G10</f>
        <v>8730</v>
      </c>
      <c r="I10" s="351">
        <f>C10</f>
        <v>0</v>
      </c>
      <c r="J10" s="353">
        <f>H10*I10</f>
        <v>0</v>
      </c>
    </row>
    <row r="11" spans="1:16" ht="13.5" hidden="1" thickBot="1" x14ac:dyDescent="0.25">
      <c r="A11" s="423"/>
      <c r="B11" s="355" t="s">
        <v>211</v>
      </c>
      <c r="C11" s="356">
        <v>0</v>
      </c>
      <c r="D11" s="357">
        <v>140</v>
      </c>
      <c r="E11" s="357">
        <v>28</v>
      </c>
      <c r="F11" s="358">
        <f>D11/E11</f>
        <v>5</v>
      </c>
      <c r="G11" s="357">
        <f>1746</f>
        <v>1746</v>
      </c>
      <c r="H11" s="358">
        <f>F11*G11</f>
        <v>8730</v>
      </c>
      <c r="I11" s="357">
        <f>C11</f>
        <v>0</v>
      </c>
      <c r="J11" s="359">
        <f>H11*I11</f>
        <v>0</v>
      </c>
    </row>
    <row r="12" spans="1:16" ht="13.5" hidden="1" thickBot="1" x14ac:dyDescent="0.25">
      <c r="A12" s="360"/>
      <c r="B12" s="361"/>
      <c r="C12" s="190"/>
      <c r="D12" s="190"/>
      <c r="E12" s="190"/>
      <c r="F12" s="191"/>
      <c r="G12" s="190"/>
      <c r="H12" s="191"/>
      <c r="I12" s="190"/>
      <c r="J12" s="192">
        <f>H12*I12</f>
        <v>0</v>
      </c>
    </row>
    <row r="13" spans="1:16" ht="13.5" hidden="1" thickBot="1" x14ac:dyDescent="0.25">
      <c r="A13" s="362"/>
      <c r="B13" s="363"/>
      <c r="C13" s="356"/>
      <c r="D13" s="356"/>
      <c r="E13" s="356"/>
      <c r="F13" s="358"/>
      <c r="G13" s="356"/>
      <c r="H13" s="358"/>
      <c r="I13" s="356"/>
      <c r="J13" s="359">
        <f>H13*I13</f>
        <v>0</v>
      </c>
    </row>
    <row r="14" spans="1:16" ht="12.75" customHeight="1" x14ac:dyDescent="0.2">
      <c r="A14" s="364"/>
      <c r="B14" s="365"/>
      <c r="C14" s="190"/>
      <c r="D14" s="190"/>
      <c r="E14" s="190"/>
      <c r="F14" s="191"/>
      <c r="G14" s="190"/>
      <c r="H14" s="191"/>
      <c r="I14" s="190"/>
      <c r="J14" s="192"/>
    </row>
    <row r="15" spans="1:16" x14ac:dyDescent="0.2">
      <c r="A15" s="197"/>
      <c r="B15" s="366"/>
      <c r="C15" s="194"/>
      <c r="D15" s="194"/>
      <c r="E15" s="194"/>
      <c r="F15" s="195"/>
      <c r="G15" s="194"/>
      <c r="H15" s="195"/>
      <c r="I15" s="194"/>
      <c r="J15" s="196"/>
    </row>
    <row r="16" spans="1:16" s="184" customFormat="1" x14ac:dyDescent="0.2">
      <c r="A16" s="197"/>
      <c r="B16" s="366"/>
      <c r="C16" s="194"/>
      <c r="D16" s="194"/>
      <c r="E16" s="194"/>
      <c r="F16" s="195"/>
      <c r="G16" s="194"/>
      <c r="H16" s="195"/>
      <c r="I16" s="194"/>
      <c r="J16" s="196"/>
    </row>
    <row r="17" spans="1:10" s="184" customFormat="1" x14ac:dyDescent="0.2">
      <c r="A17" s="198"/>
      <c r="B17" s="367"/>
      <c r="C17" s="194"/>
      <c r="D17" s="194"/>
      <c r="E17" s="194"/>
      <c r="F17" s="195"/>
      <c r="G17" s="368"/>
      <c r="H17" s="195"/>
      <c r="I17" s="194"/>
      <c r="J17" s="196"/>
    </row>
    <row r="18" spans="1:10" s="184" customFormat="1" ht="13.5" thickBot="1" x14ac:dyDescent="0.25">
      <c r="A18" s="199"/>
      <c r="B18" s="369"/>
      <c r="C18" s="201"/>
      <c r="D18" s="201"/>
      <c r="E18" s="201"/>
      <c r="F18" s="202"/>
      <c r="G18" s="370"/>
      <c r="H18" s="202"/>
      <c r="I18" s="201"/>
      <c r="J18" s="203"/>
    </row>
    <row r="19" spans="1:10" ht="13.5" thickBot="1" x14ac:dyDescent="0.25">
      <c r="A19" s="424" t="s">
        <v>107</v>
      </c>
      <c r="B19" s="425"/>
      <c r="C19" s="425"/>
      <c r="D19" s="425"/>
      <c r="E19" s="425"/>
      <c r="F19" s="425"/>
      <c r="G19" s="425"/>
      <c r="H19" s="425"/>
      <c r="I19" s="426"/>
      <c r="J19" s="371">
        <f>SUM(J14:J18)</f>
        <v>0</v>
      </c>
    </row>
    <row r="22" spans="1:10" ht="12.75" customHeight="1" x14ac:dyDescent="0.2">
      <c r="A22" s="49" t="s">
        <v>59</v>
      </c>
      <c r="B22" s="41"/>
      <c r="C22" s="377" t="s">
        <v>60</v>
      </c>
      <c r="D22" s="377"/>
      <c r="E22" s="41"/>
      <c r="F22" s="377" t="s">
        <v>61</v>
      </c>
      <c r="G22" s="377"/>
      <c r="H22" s="377"/>
    </row>
    <row r="23" spans="1:10" x14ac:dyDescent="0.2">
      <c r="A23" s="41"/>
      <c r="B23" s="41"/>
      <c r="C23" s="41"/>
      <c r="D23" s="41"/>
      <c r="E23" s="41"/>
      <c r="F23" s="378" t="s">
        <v>62</v>
      </c>
      <c r="G23" s="378"/>
      <c r="H23" s="378"/>
    </row>
    <row r="24" spans="1:10" x14ac:dyDescent="0.2">
      <c r="G24" s="205"/>
    </row>
    <row r="25" spans="1:10" x14ac:dyDescent="0.2">
      <c r="G25" s="205"/>
    </row>
    <row r="26" spans="1:10" x14ac:dyDescent="0.2">
      <c r="G26" s="205"/>
    </row>
    <row r="27" spans="1:10" x14ac:dyDescent="0.2">
      <c r="G27" s="205"/>
    </row>
    <row r="28" spans="1:10" x14ac:dyDescent="0.2">
      <c r="G28" s="205"/>
    </row>
    <row r="29" spans="1:10" x14ac:dyDescent="0.2">
      <c r="G29" s="205"/>
    </row>
    <row r="30" spans="1:10" x14ac:dyDescent="0.2">
      <c r="G30" s="205"/>
    </row>
    <row r="31" spans="1:10" x14ac:dyDescent="0.2">
      <c r="G31" s="20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zoomScaleNormal="100" zoomScaleSheetLayoutView="100" workbookViewId="0">
      <selection activeCell="D14" sqref="D14"/>
    </sheetView>
  </sheetViews>
  <sheetFormatPr defaultRowHeight="12.75" x14ac:dyDescent="0.2"/>
  <cols>
    <col min="1" max="1" width="29.7109375" style="185" customWidth="1"/>
    <col min="2" max="2" width="25.140625" style="185" customWidth="1"/>
    <col min="3" max="3" width="7.140625" style="185" customWidth="1"/>
    <col min="4" max="4" width="10.7109375" style="185" customWidth="1"/>
    <col min="5" max="5" width="9.7109375" style="185" customWidth="1"/>
    <col min="6" max="6" width="8.28515625" style="185" customWidth="1"/>
    <col min="7" max="7" width="8.42578125" style="185" customWidth="1"/>
    <col min="8" max="8" width="10" style="185" customWidth="1"/>
    <col min="9" max="9" width="8.7109375" style="185" customWidth="1"/>
    <col min="10" max="10" width="11.7109375" style="185" customWidth="1"/>
    <col min="11" max="16384" width="9.140625" style="185"/>
  </cols>
  <sheetData>
    <row r="1" spans="1:16" s="184" customFormat="1" ht="12" x14ac:dyDescent="0.2">
      <c r="A1" s="183" t="s">
        <v>96</v>
      </c>
      <c r="B1" s="183"/>
      <c r="C1" s="183"/>
      <c r="D1" s="183"/>
      <c r="E1" s="183"/>
      <c r="I1" s="433" t="s">
        <v>108</v>
      </c>
      <c r="J1" s="433"/>
    </row>
    <row r="2" spans="1:16" s="5" customFormat="1" x14ac:dyDescent="0.2">
      <c r="A2" s="2"/>
    </row>
    <row r="3" spans="1:16" x14ac:dyDescent="0.2">
      <c r="A3" s="428" t="s">
        <v>97</v>
      </c>
      <c r="B3" s="428"/>
      <c r="C3" s="428"/>
      <c r="D3" s="428"/>
      <c r="E3" s="428"/>
      <c r="F3" s="428"/>
      <c r="G3" s="428"/>
      <c r="H3" s="428"/>
      <c r="I3" s="428"/>
      <c r="J3" s="428"/>
    </row>
    <row r="4" spans="1:16" ht="15" customHeight="1" x14ac:dyDescent="0.2">
      <c r="A4" s="434" t="str">
        <f>Газопровод!B9</f>
        <v>Стройка:Обустройство Тайлаковского месторождения нефти.Газопровод ДНС -1 - ГТЭС 36МВТ</v>
      </c>
      <c r="B4" s="434"/>
      <c r="C4" s="434"/>
      <c r="D4" s="434"/>
      <c r="E4" s="434"/>
      <c r="F4" s="434"/>
      <c r="G4" s="434"/>
      <c r="H4" s="434"/>
      <c r="I4" s="434"/>
      <c r="J4" s="434"/>
      <c r="K4" s="6"/>
      <c r="L4" s="6"/>
      <c r="M4" s="6"/>
      <c r="N4" s="186"/>
      <c r="O4" s="186"/>
      <c r="P4" s="186"/>
    </row>
    <row r="5" spans="1:16" ht="15" customHeight="1" thickBot="1" x14ac:dyDescent="0.25">
      <c r="A5" s="434" t="str">
        <f>Газопровод!B10</f>
        <v>Объект:Обустройство Тайлаковского месторождения нефти.Газопровод ДНС -1 - ГТЭС 36МВТ</v>
      </c>
      <c r="B5" s="434"/>
      <c r="C5" s="434"/>
      <c r="D5" s="434"/>
      <c r="E5" s="434"/>
      <c r="F5" s="434"/>
      <c r="G5" s="434"/>
      <c r="H5" s="434"/>
      <c r="I5" s="434"/>
      <c r="J5" s="434"/>
      <c r="K5" s="6"/>
      <c r="L5" s="6"/>
      <c r="M5" s="6"/>
    </row>
    <row r="6" spans="1:16" ht="20.25" customHeight="1" x14ac:dyDescent="0.2">
      <c r="A6" s="420" t="s">
        <v>98</v>
      </c>
      <c r="B6" s="420" t="s">
        <v>99</v>
      </c>
      <c r="C6" s="420" t="s">
        <v>100</v>
      </c>
      <c r="D6" s="420" t="s">
        <v>101</v>
      </c>
      <c r="E6" s="420" t="s">
        <v>102</v>
      </c>
      <c r="F6" s="420" t="s">
        <v>103</v>
      </c>
      <c r="G6" s="418" t="s">
        <v>104</v>
      </c>
      <c r="H6" s="420" t="s">
        <v>105</v>
      </c>
      <c r="I6" s="420" t="s">
        <v>21</v>
      </c>
      <c r="J6" s="420" t="s">
        <v>106</v>
      </c>
    </row>
    <row r="7" spans="1:16" ht="68.25" customHeight="1" thickBot="1" x14ac:dyDescent="0.25">
      <c r="A7" s="421"/>
      <c r="B7" s="421"/>
      <c r="C7" s="421"/>
      <c r="D7" s="421"/>
      <c r="E7" s="421"/>
      <c r="F7" s="421"/>
      <c r="G7" s="419"/>
      <c r="H7" s="421"/>
      <c r="I7" s="421"/>
      <c r="J7" s="421"/>
    </row>
    <row r="8" spans="1:16" ht="25.5" customHeight="1" thickBot="1" x14ac:dyDescent="0.25">
      <c r="A8" s="187">
        <v>1</v>
      </c>
      <c r="B8" s="187">
        <v>2</v>
      </c>
      <c r="C8" s="187">
        <v>3</v>
      </c>
      <c r="D8" s="187">
        <v>4</v>
      </c>
      <c r="E8" s="187">
        <v>5</v>
      </c>
      <c r="F8" s="188">
        <v>6</v>
      </c>
      <c r="G8" s="188">
        <v>7</v>
      </c>
      <c r="H8" s="187">
        <v>8</v>
      </c>
      <c r="I8" s="187">
        <v>9</v>
      </c>
      <c r="J8" s="188">
        <v>10</v>
      </c>
    </row>
    <row r="9" spans="1:16" x14ac:dyDescent="0.2">
      <c r="A9" s="430"/>
      <c r="B9" s="189"/>
      <c r="C9" s="190"/>
      <c r="D9" s="190"/>
      <c r="E9" s="190"/>
      <c r="F9" s="191"/>
      <c r="G9" s="191"/>
      <c r="H9" s="191"/>
      <c r="I9" s="190"/>
      <c r="J9" s="192"/>
    </row>
    <row r="10" spans="1:16" ht="25.5" customHeight="1" x14ac:dyDescent="0.2">
      <c r="A10" s="431"/>
      <c r="B10" s="193"/>
      <c r="C10" s="194"/>
      <c r="D10" s="194"/>
      <c r="E10" s="194"/>
      <c r="F10" s="195"/>
      <c r="G10" s="195"/>
      <c r="H10" s="195"/>
      <c r="I10" s="194"/>
      <c r="J10" s="196"/>
    </row>
    <row r="11" spans="1:16" ht="25.5" customHeight="1" x14ac:dyDescent="0.2">
      <c r="A11" s="431"/>
      <c r="B11" s="193"/>
      <c r="C11" s="194"/>
      <c r="D11" s="194"/>
      <c r="E11" s="194"/>
      <c r="F11" s="195"/>
      <c r="G11" s="195"/>
      <c r="H11" s="195"/>
      <c r="I11" s="194"/>
      <c r="J11" s="196"/>
    </row>
    <row r="12" spans="1:16" ht="25.5" customHeight="1" x14ac:dyDescent="0.2">
      <c r="A12" s="431"/>
      <c r="B12" s="193"/>
      <c r="C12" s="194"/>
      <c r="D12" s="194"/>
      <c r="E12" s="194"/>
      <c r="F12" s="195"/>
      <c r="G12" s="195"/>
      <c r="H12" s="195"/>
      <c r="I12" s="194"/>
      <c r="J12" s="196"/>
    </row>
    <row r="13" spans="1:16" x14ac:dyDescent="0.2">
      <c r="A13" s="431"/>
      <c r="B13" s="193"/>
      <c r="C13" s="194"/>
      <c r="D13" s="194"/>
      <c r="E13" s="194"/>
      <c r="F13" s="195"/>
      <c r="G13" s="195"/>
      <c r="H13" s="195"/>
      <c r="I13" s="194"/>
      <c r="J13" s="196"/>
    </row>
    <row r="14" spans="1:16" ht="12.75" customHeight="1" x14ac:dyDescent="0.2">
      <c r="A14" s="432"/>
      <c r="B14" s="193"/>
      <c r="C14" s="194"/>
      <c r="D14" s="194"/>
      <c r="E14" s="194"/>
      <c r="F14" s="195"/>
      <c r="G14" s="195"/>
      <c r="H14" s="195"/>
      <c r="I14" s="194"/>
      <c r="J14" s="196"/>
    </row>
    <row r="15" spans="1:16" ht="12.75" customHeight="1" x14ac:dyDescent="0.2">
      <c r="A15" s="432"/>
      <c r="B15" s="193"/>
      <c r="C15" s="194"/>
      <c r="D15" s="194"/>
      <c r="E15" s="194"/>
      <c r="F15" s="195"/>
      <c r="G15" s="195"/>
      <c r="H15" s="195"/>
      <c r="I15" s="194"/>
      <c r="J15" s="196"/>
    </row>
    <row r="16" spans="1:16" ht="12.75" customHeight="1" x14ac:dyDescent="0.2">
      <c r="A16" s="432"/>
      <c r="B16" s="193"/>
      <c r="C16" s="194"/>
      <c r="D16" s="194"/>
      <c r="E16" s="194"/>
      <c r="F16" s="195"/>
      <c r="G16" s="195"/>
      <c r="H16" s="195"/>
      <c r="I16" s="194"/>
      <c r="J16" s="196"/>
    </row>
    <row r="17" spans="1:10" ht="12.75" customHeight="1" x14ac:dyDescent="0.2">
      <c r="A17" s="432"/>
      <c r="B17" s="193"/>
      <c r="C17" s="194"/>
      <c r="D17" s="194"/>
      <c r="E17" s="194"/>
      <c r="F17" s="195"/>
      <c r="G17" s="195"/>
      <c r="H17" s="195"/>
      <c r="I17" s="194"/>
      <c r="J17" s="196"/>
    </row>
    <row r="18" spans="1:10" ht="12.75" customHeight="1" x14ac:dyDescent="0.2">
      <c r="A18" s="432"/>
      <c r="B18" s="193"/>
      <c r="C18" s="194"/>
      <c r="D18" s="194"/>
      <c r="E18" s="194"/>
      <c r="F18" s="195"/>
      <c r="G18" s="195"/>
      <c r="H18" s="195"/>
      <c r="I18" s="194"/>
      <c r="J18" s="196"/>
    </row>
    <row r="19" spans="1:10" ht="12.75" customHeight="1" x14ac:dyDescent="0.2">
      <c r="A19" s="197"/>
      <c r="B19" s="193"/>
      <c r="C19" s="194"/>
      <c r="D19" s="194"/>
      <c r="E19" s="194"/>
      <c r="F19" s="195"/>
      <c r="G19" s="195"/>
      <c r="H19" s="195"/>
      <c r="I19" s="194"/>
      <c r="J19" s="196"/>
    </row>
    <row r="20" spans="1:10" x14ac:dyDescent="0.2">
      <c r="A20" s="197"/>
      <c r="B20" s="193"/>
      <c r="C20" s="194"/>
      <c r="D20" s="194"/>
      <c r="E20" s="194"/>
      <c r="F20" s="195"/>
      <c r="G20" s="195"/>
      <c r="H20" s="195"/>
      <c r="I20" s="194"/>
      <c r="J20" s="196"/>
    </row>
    <row r="21" spans="1:10" s="184" customFormat="1" x14ac:dyDescent="0.2">
      <c r="A21" s="197"/>
      <c r="B21" s="193"/>
      <c r="C21" s="194"/>
      <c r="D21" s="194"/>
      <c r="E21" s="194"/>
      <c r="F21" s="195"/>
      <c r="G21" s="195"/>
      <c r="H21" s="195"/>
      <c r="I21" s="194"/>
      <c r="J21" s="196"/>
    </row>
    <row r="22" spans="1:10" s="184" customFormat="1" ht="26.25" customHeight="1" x14ac:dyDescent="0.2">
      <c r="A22" s="198"/>
      <c r="B22" s="193"/>
      <c r="C22" s="194"/>
      <c r="D22" s="194"/>
      <c r="E22" s="194"/>
      <c r="F22" s="195"/>
      <c r="G22" s="195"/>
      <c r="H22" s="195"/>
      <c r="I22" s="194"/>
      <c r="J22" s="196"/>
    </row>
    <row r="23" spans="1:10" s="184" customFormat="1" ht="26.25" customHeight="1" thickBot="1" x14ac:dyDescent="0.25">
      <c r="A23" s="199"/>
      <c r="B23" s="200"/>
      <c r="C23" s="201"/>
      <c r="D23" s="201"/>
      <c r="E23" s="201"/>
      <c r="F23" s="202"/>
      <c r="G23" s="202"/>
      <c r="H23" s="202"/>
      <c r="I23" s="201"/>
      <c r="J23" s="203"/>
    </row>
    <row r="24" spans="1:10" ht="13.5" thickBot="1" x14ac:dyDescent="0.25">
      <c r="A24" s="435" t="s">
        <v>107</v>
      </c>
      <c r="B24" s="436"/>
      <c r="C24" s="436"/>
      <c r="D24" s="436"/>
      <c r="E24" s="436"/>
      <c r="F24" s="436"/>
      <c r="G24" s="436"/>
      <c r="H24" s="436"/>
      <c r="I24" s="437"/>
      <c r="J24" s="204"/>
    </row>
    <row r="27" spans="1:10" ht="12.75" customHeight="1" x14ac:dyDescent="0.2">
      <c r="A27" s="49" t="s">
        <v>59</v>
      </c>
      <c r="B27" s="41"/>
      <c r="C27" s="377" t="s">
        <v>60</v>
      </c>
      <c r="D27" s="377"/>
      <c r="E27" s="41"/>
      <c r="F27" s="377" t="s">
        <v>61</v>
      </c>
      <c r="G27" s="377"/>
      <c r="H27" s="377"/>
    </row>
    <row r="28" spans="1:10" x14ac:dyDescent="0.2">
      <c r="A28" s="41"/>
      <c r="B28" s="41"/>
      <c r="C28" s="41"/>
      <c r="D28" s="41"/>
      <c r="E28" s="41"/>
      <c r="F28" s="378" t="s">
        <v>62</v>
      </c>
      <c r="G28" s="378"/>
      <c r="H28" s="378"/>
    </row>
    <row r="29" spans="1:10" x14ac:dyDescent="0.2">
      <c r="G29" s="205"/>
    </row>
    <row r="30" spans="1:10" x14ac:dyDescent="0.2">
      <c r="G30" s="205"/>
    </row>
    <row r="31" spans="1:10" x14ac:dyDescent="0.2">
      <c r="G31" s="205"/>
    </row>
    <row r="32" spans="1:10" x14ac:dyDescent="0.2">
      <c r="G32" s="205"/>
    </row>
    <row r="33" spans="7:7" x14ac:dyDescent="0.2">
      <c r="G33" s="205"/>
    </row>
    <row r="34" spans="7:7" x14ac:dyDescent="0.2">
      <c r="G34" s="205"/>
    </row>
    <row r="35" spans="7:7" x14ac:dyDescent="0.2">
      <c r="G35" s="205"/>
    </row>
    <row r="36" spans="7:7" x14ac:dyDescent="0.2">
      <c r="G36" s="206"/>
    </row>
  </sheetData>
  <mergeCells count="20">
    <mergeCell ref="A24:I24"/>
    <mergeCell ref="C27:D27"/>
    <mergeCell ref="F27:H27"/>
    <mergeCell ref="F28:H28"/>
    <mergeCell ref="G6:G7"/>
    <mergeCell ref="H6:H7"/>
    <mergeCell ref="I6:I7"/>
    <mergeCell ref="J6:J7"/>
    <mergeCell ref="A9:A13"/>
    <mergeCell ref="A14:A18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22"/>
  <sheetViews>
    <sheetView showZeros="0" view="pageBreakPreview" zoomScaleNormal="98" zoomScaleSheetLayoutView="100" workbookViewId="0">
      <selection activeCell="D19" sqref="D19"/>
    </sheetView>
  </sheetViews>
  <sheetFormatPr defaultRowHeight="12.75" x14ac:dyDescent="0.2"/>
  <cols>
    <col min="1" max="1" width="3.5703125" style="3" customWidth="1"/>
    <col min="2" max="2" width="39.140625" style="3" customWidth="1"/>
    <col min="3" max="4" width="11.7109375" style="1" customWidth="1"/>
    <col min="5" max="5" width="7.28515625" style="1" customWidth="1"/>
    <col min="6" max="6" width="9.140625" style="1"/>
    <col min="7" max="7" width="7.85546875" style="1" customWidth="1"/>
    <col min="8" max="8" width="6.28515625" style="1" customWidth="1"/>
    <col min="9" max="9" width="7" style="1" customWidth="1"/>
    <col min="10" max="10" width="6.7109375" style="1" customWidth="1"/>
    <col min="11" max="11" width="9.85546875" style="1" customWidth="1"/>
    <col min="12" max="12" width="7.42578125" style="1" customWidth="1"/>
    <col min="13" max="13" width="10.85546875" style="1" customWidth="1"/>
    <col min="14" max="256" width="9.140625" style="3"/>
    <col min="257" max="257" width="3.5703125" style="3" customWidth="1"/>
    <col min="258" max="258" width="39.140625" style="3" customWidth="1"/>
    <col min="259" max="260" width="11.7109375" style="3" customWidth="1"/>
    <col min="261" max="261" width="7.28515625" style="3" customWidth="1"/>
    <col min="262" max="262" width="9.140625" style="3"/>
    <col min="263" max="263" width="7.85546875" style="3" customWidth="1"/>
    <col min="264" max="264" width="6.28515625" style="3" customWidth="1"/>
    <col min="265" max="265" width="7" style="3" customWidth="1"/>
    <col min="266" max="266" width="6.7109375" style="3" customWidth="1"/>
    <col min="267" max="267" width="9.85546875" style="3" customWidth="1"/>
    <col min="268" max="268" width="7.42578125" style="3" customWidth="1"/>
    <col min="269" max="269" width="10.85546875" style="3" customWidth="1"/>
    <col min="270" max="512" width="9.140625" style="3"/>
    <col min="513" max="513" width="3.5703125" style="3" customWidth="1"/>
    <col min="514" max="514" width="39.140625" style="3" customWidth="1"/>
    <col min="515" max="516" width="11.7109375" style="3" customWidth="1"/>
    <col min="517" max="517" width="7.28515625" style="3" customWidth="1"/>
    <col min="518" max="518" width="9.140625" style="3"/>
    <col min="519" max="519" width="7.85546875" style="3" customWidth="1"/>
    <col min="520" max="520" width="6.28515625" style="3" customWidth="1"/>
    <col min="521" max="521" width="7" style="3" customWidth="1"/>
    <col min="522" max="522" width="6.7109375" style="3" customWidth="1"/>
    <col min="523" max="523" width="9.85546875" style="3" customWidth="1"/>
    <col min="524" max="524" width="7.42578125" style="3" customWidth="1"/>
    <col min="525" max="525" width="10.85546875" style="3" customWidth="1"/>
    <col min="526" max="768" width="9.140625" style="3"/>
    <col min="769" max="769" width="3.5703125" style="3" customWidth="1"/>
    <col min="770" max="770" width="39.140625" style="3" customWidth="1"/>
    <col min="771" max="772" width="11.7109375" style="3" customWidth="1"/>
    <col min="773" max="773" width="7.28515625" style="3" customWidth="1"/>
    <col min="774" max="774" width="9.140625" style="3"/>
    <col min="775" max="775" width="7.85546875" style="3" customWidth="1"/>
    <col min="776" max="776" width="6.28515625" style="3" customWidth="1"/>
    <col min="777" max="777" width="7" style="3" customWidth="1"/>
    <col min="778" max="778" width="6.7109375" style="3" customWidth="1"/>
    <col min="779" max="779" width="9.85546875" style="3" customWidth="1"/>
    <col min="780" max="780" width="7.42578125" style="3" customWidth="1"/>
    <col min="781" max="781" width="10.85546875" style="3" customWidth="1"/>
    <col min="782" max="1024" width="9.140625" style="3"/>
    <col min="1025" max="1025" width="3.5703125" style="3" customWidth="1"/>
    <col min="1026" max="1026" width="39.140625" style="3" customWidth="1"/>
    <col min="1027" max="1028" width="11.7109375" style="3" customWidth="1"/>
    <col min="1029" max="1029" width="7.28515625" style="3" customWidth="1"/>
    <col min="1030" max="1030" width="9.140625" style="3"/>
    <col min="1031" max="1031" width="7.85546875" style="3" customWidth="1"/>
    <col min="1032" max="1032" width="6.28515625" style="3" customWidth="1"/>
    <col min="1033" max="1033" width="7" style="3" customWidth="1"/>
    <col min="1034" max="1034" width="6.7109375" style="3" customWidth="1"/>
    <col min="1035" max="1035" width="9.85546875" style="3" customWidth="1"/>
    <col min="1036" max="1036" width="7.42578125" style="3" customWidth="1"/>
    <col min="1037" max="1037" width="10.85546875" style="3" customWidth="1"/>
    <col min="1038" max="1280" width="9.140625" style="3"/>
    <col min="1281" max="1281" width="3.5703125" style="3" customWidth="1"/>
    <col min="1282" max="1282" width="39.140625" style="3" customWidth="1"/>
    <col min="1283" max="1284" width="11.7109375" style="3" customWidth="1"/>
    <col min="1285" max="1285" width="7.28515625" style="3" customWidth="1"/>
    <col min="1286" max="1286" width="9.140625" style="3"/>
    <col min="1287" max="1287" width="7.85546875" style="3" customWidth="1"/>
    <col min="1288" max="1288" width="6.28515625" style="3" customWidth="1"/>
    <col min="1289" max="1289" width="7" style="3" customWidth="1"/>
    <col min="1290" max="1290" width="6.7109375" style="3" customWidth="1"/>
    <col min="1291" max="1291" width="9.85546875" style="3" customWidth="1"/>
    <col min="1292" max="1292" width="7.42578125" style="3" customWidth="1"/>
    <col min="1293" max="1293" width="10.85546875" style="3" customWidth="1"/>
    <col min="1294" max="1536" width="9.140625" style="3"/>
    <col min="1537" max="1537" width="3.5703125" style="3" customWidth="1"/>
    <col min="1538" max="1538" width="39.140625" style="3" customWidth="1"/>
    <col min="1539" max="1540" width="11.7109375" style="3" customWidth="1"/>
    <col min="1541" max="1541" width="7.28515625" style="3" customWidth="1"/>
    <col min="1542" max="1542" width="9.140625" style="3"/>
    <col min="1543" max="1543" width="7.85546875" style="3" customWidth="1"/>
    <col min="1544" max="1544" width="6.28515625" style="3" customWidth="1"/>
    <col min="1545" max="1545" width="7" style="3" customWidth="1"/>
    <col min="1546" max="1546" width="6.7109375" style="3" customWidth="1"/>
    <col min="1547" max="1547" width="9.85546875" style="3" customWidth="1"/>
    <col min="1548" max="1548" width="7.42578125" style="3" customWidth="1"/>
    <col min="1549" max="1549" width="10.85546875" style="3" customWidth="1"/>
    <col min="1550" max="1792" width="9.140625" style="3"/>
    <col min="1793" max="1793" width="3.5703125" style="3" customWidth="1"/>
    <col min="1794" max="1794" width="39.140625" style="3" customWidth="1"/>
    <col min="1795" max="1796" width="11.7109375" style="3" customWidth="1"/>
    <col min="1797" max="1797" width="7.28515625" style="3" customWidth="1"/>
    <col min="1798" max="1798" width="9.140625" style="3"/>
    <col min="1799" max="1799" width="7.85546875" style="3" customWidth="1"/>
    <col min="1800" max="1800" width="6.28515625" style="3" customWidth="1"/>
    <col min="1801" max="1801" width="7" style="3" customWidth="1"/>
    <col min="1802" max="1802" width="6.7109375" style="3" customWidth="1"/>
    <col min="1803" max="1803" width="9.85546875" style="3" customWidth="1"/>
    <col min="1804" max="1804" width="7.42578125" style="3" customWidth="1"/>
    <col min="1805" max="1805" width="10.85546875" style="3" customWidth="1"/>
    <col min="1806" max="2048" width="9.140625" style="3"/>
    <col min="2049" max="2049" width="3.5703125" style="3" customWidth="1"/>
    <col min="2050" max="2050" width="39.140625" style="3" customWidth="1"/>
    <col min="2051" max="2052" width="11.7109375" style="3" customWidth="1"/>
    <col min="2053" max="2053" width="7.28515625" style="3" customWidth="1"/>
    <col min="2054" max="2054" width="9.140625" style="3"/>
    <col min="2055" max="2055" width="7.85546875" style="3" customWidth="1"/>
    <col min="2056" max="2056" width="6.28515625" style="3" customWidth="1"/>
    <col min="2057" max="2057" width="7" style="3" customWidth="1"/>
    <col min="2058" max="2058" width="6.7109375" style="3" customWidth="1"/>
    <col min="2059" max="2059" width="9.85546875" style="3" customWidth="1"/>
    <col min="2060" max="2060" width="7.42578125" style="3" customWidth="1"/>
    <col min="2061" max="2061" width="10.85546875" style="3" customWidth="1"/>
    <col min="2062" max="2304" width="9.140625" style="3"/>
    <col min="2305" max="2305" width="3.5703125" style="3" customWidth="1"/>
    <col min="2306" max="2306" width="39.140625" style="3" customWidth="1"/>
    <col min="2307" max="2308" width="11.7109375" style="3" customWidth="1"/>
    <col min="2309" max="2309" width="7.28515625" style="3" customWidth="1"/>
    <col min="2310" max="2310" width="9.140625" style="3"/>
    <col min="2311" max="2311" width="7.85546875" style="3" customWidth="1"/>
    <col min="2312" max="2312" width="6.28515625" style="3" customWidth="1"/>
    <col min="2313" max="2313" width="7" style="3" customWidth="1"/>
    <col min="2314" max="2314" width="6.7109375" style="3" customWidth="1"/>
    <col min="2315" max="2315" width="9.85546875" style="3" customWidth="1"/>
    <col min="2316" max="2316" width="7.42578125" style="3" customWidth="1"/>
    <col min="2317" max="2317" width="10.85546875" style="3" customWidth="1"/>
    <col min="2318" max="2560" width="9.140625" style="3"/>
    <col min="2561" max="2561" width="3.5703125" style="3" customWidth="1"/>
    <col min="2562" max="2562" width="39.140625" style="3" customWidth="1"/>
    <col min="2563" max="2564" width="11.7109375" style="3" customWidth="1"/>
    <col min="2565" max="2565" width="7.28515625" style="3" customWidth="1"/>
    <col min="2566" max="2566" width="9.140625" style="3"/>
    <col min="2567" max="2567" width="7.85546875" style="3" customWidth="1"/>
    <col min="2568" max="2568" width="6.28515625" style="3" customWidth="1"/>
    <col min="2569" max="2569" width="7" style="3" customWidth="1"/>
    <col min="2570" max="2570" width="6.7109375" style="3" customWidth="1"/>
    <col min="2571" max="2571" width="9.85546875" style="3" customWidth="1"/>
    <col min="2572" max="2572" width="7.42578125" style="3" customWidth="1"/>
    <col min="2573" max="2573" width="10.85546875" style="3" customWidth="1"/>
    <col min="2574" max="2816" width="9.140625" style="3"/>
    <col min="2817" max="2817" width="3.5703125" style="3" customWidth="1"/>
    <col min="2818" max="2818" width="39.140625" style="3" customWidth="1"/>
    <col min="2819" max="2820" width="11.7109375" style="3" customWidth="1"/>
    <col min="2821" max="2821" width="7.28515625" style="3" customWidth="1"/>
    <col min="2822" max="2822" width="9.140625" style="3"/>
    <col min="2823" max="2823" width="7.85546875" style="3" customWidth="1"/>
    <col min="2824" max="2824" width="6.28515625" style="3" customWidth="1"/>
    <col min="2825" max="2825" width="7" style="3" customWidth="1"/>
    <col min="2826" max="2826" width="6.7109375" style="3" customWidth="1"/>
    <col min="2827" max="2827" width="9.85546875" style="3" customWidth="1"/>
    <col min="2828" max="2828" width="7.42578125" style="3" customWidth="1"/>
    <col min="2829" max="2829" width="10.85546875" style="3" customWidth="1"/>
    <col min="2830" max="3072" width="9.140625" style="3"/>
    <col min="3073" max="3073" width="3.5703125" style="3" customWidth="1"/>
    <col min="3074" max="3074" width="39.140625" style="3" customWidth="1"/>
    <col min="3075" max="3076" width="11.7109375" style="3" customWidth="1"/>
    <col min="3077" max="3077" width="7.28515625" style="3" customWidth="1"/>
    <col min="3078" max="3078" width="9.140625" style="3"/>
    <col min="3079" max="3079" width="7.85546875" style="3" customWidth="1"/>
    <col min="3080" max="3080" width="6.28515625" style="3" customWidth="1"/>
    <col min="3081" max="3081" width="7" style="3" customWidth="1"/>
    <col min="3082" max="3082" width="6.7109375" style="3" customWidth="1"/>
    <col min="3083" max="3083" width="9.85546875" style="3" customWidth="1"/>
    <col min="3084" max="3084" width="7.42578125" style="3" customWidth="1"/>
    <col min="3085" max="3085" width="10.85546875" style="3" customWidth="1"/>
    <col min="3086" max="3328" width="9.140625" style="3"/>
    <col min="3329" max="3329" width="3.5703125" style="3" customWidth="1"/>
    <col min="3330" max="3330" width="39.140625" style="3" customWidth="1"/>
    <col min="3331" max="3332" width="11.7109375" style="3" customWidth="1"/>
    <col min="3333" max="3333" width="7.28515625" style="3" customWidth="1"/>
    <col min="3334" max="3334" width="9.140625" style="3"/>
    <col min="3335" max="3335" width="7.85546875" style="3" customWidth="1"/>
    <col min="3336" max="3336" width="6.28515625" style="3" customWidth="1"/>
    <col min="3337" max="3337" width="7" style="3" customWidth="1"/>
    <col min="3338" max="3338" width="6.7109375" style="3" customWidth="1"/>
    <col min="3339" max="3339" width="9.85546875" style="3" customWidth="1"/>
    <col min="3340" max="3340" width="7.42578125" style="3" customWidth="1"/>
    <col min="3341" max="3341" width="10.85546875" style="3" customWidth="1"/>
    <col min="3342" max="3584" width="9.140625" style="3"/>
    <col min="3585" max="3585" width="3.5703125" style="3" customWidth="1"/>
    <col min="3586" max="3586" width="39.140625" style="3" customWidth="1"/>
    <col min="3587" max="3588" width="11.7109375" style="3" customWidth="1"/>
    <col min="3589" max="3589" width="7.28515625" style="3" customWidth="1"/>
    <col min="3590" max="3590" width="9.140625" style="3"/>
    <col min="3591" max="3591" width="7.85546875" style="3" customWidth="1"/>
    <col min="3592" max="3592" width="6.28515625" style="3" customWidth="1"/>
    <col min="3593" max="3593" width="7" style="3" customWidth="1"/>
    <col min="3594" max="3594" width="6.7109375" style="3" customWidth="1"/>
    <col min="3595" max="3595" width="9.85546875" style="3" customWidth="1"/>
    <col min="3596" max="3596" width="7.42578125" style="3" customWidth="1"/>
    <col min="3597" max="3597" width="10.85546875" style="3" customWidth="1"/>
    <col min="3598" max="3840" width="9.140625" style="3"/>
    <col min="3841" max="3841" width="3.5703125" style="3" customWidth="1"/>
    <col min="3842" max="3842" width="39.140625" style="3" customWidth="1"/>
    <col min="3843" max="3844" width="11.7109375" style="3" customWidth="1"/>
    <col min="3845" max="3845" width="7.28515625" style="3" customWidth="1"/>
    <col min="3846" max="3846" width="9.140625" style="3"/>
    <col min="3847" max="3847" width="7.85546875" style="3" customWidth="1"/>
    <col min="3848" max="3848" width="6.28515625" style="3" customWidth="1"/>
    <col min="3849" max="3849" width="7" style="3" customWidth="1"/>
    <col min="3850" max="3850" width="6.7109375" style="3" customWidth="1"/>
    <col min="3851" max="3851" width="9.85546875" style="3" customWidth="1"/>
    <col min="3852" max="3852" width="7.42578125" style="3" customWidth="1"/>
    <col min="3853" max="3853" width="10.85546875" style="3" customWidth="1"/>
    <col min="3854" max="4096" width="9.140625" style="3"/>
    <col min="4097" max="4097" width="3.5703125" style="3" customWidth="1"/>
    <col min="4098" max="4098" width="39.140625" style="3" customWidth="1"/>
    <col min="4099" max="4100" width="11.7109375" style="3" customWidth="1"/>
    <col min="4101" max="4101" width="7.28515625" style="3" customWidth="1"/>
    <col min="4102" max="4102" width="9.140625" style="3"/>
    <col min="4103" max="4103" width="7.85546875" style="3" customWidth="1"/>
    <col min="4104" max="4104" width="6.28515625" style="3" customWidth="1"/>
    <col min="4105" max="4105" width="7" style="3" customWidth="1"/>
    <col min="4106" max="4106" width="6.7109375" style="3" customWidth="1"/>
    <col min="4107" max="4107" width="9.85546875" style="3" customWidth="1"/>
    <col min="4108" max="4108" width="7.42578125" style="3" customWidth="1"/>
    <col min="4109" max="4109" width="10.85546875" style="3" customWidth="1"/>
    <col min="4110" max="4352" width="9.140625" style="3"/>
    <col min="4353" max="4353" width="3.5703125" style="3" customWidth="1"/>
    <col min="4354" max="4354" width="39.140625" style="3" customWidth="1"/>
    <col min="4355" max="4356" width="11.7109375" style="3" customWidth="1"/>
    <col min="4357" max="4357" width="7.28515625" style="3" customWidth="1"/>
    <col min="4358" max="4358" width="9.140625" style="3"/>
    <col min="4359" max="4359" width="7.85546875" style="3" customWidth="1"/>
    <col min="4360" max="4360" width="6.28515625" style="3" customWidth="1"/>
    <col min="4361" max="4361" width="7" style="3" customWidth="1"/>
    <col min="4362" max="4362" width="6.7109375" style="3" customWidth="1"/>
    <col min="4363" max="4363" width="9.85546875" style="3" customWidth="1"/>
    <col min="4364" max="4364" width="7.42578125" style="3" customWidth="1"/>
    <col min="4365" max="4365" width="10.85546875" style="3" customWidth="1"/>
    <col min="4366" max="4608" width="9.140625" style="3"/>
    <col min="4609" max="4609" width="3.5703125" style="3" customWidth="1"/>
    <col min="4610" max="4610" width="39.140625" style="3" customWidth="1"/>
    <col min="4611" max="4612" width="11.7109375" style="3" customWidth="1"/>
    <col min="4613" max="4613" width="7.28515625" style="3" customWidth="1"/>
    <col min="4614" max="4614" width="9.140625" style="3"/>
    <col min="4615" max="4615" width="7.85546875" style="3" customWidth="1"/>
    <col min="4616" max="4616" width="6.28515625" style="3" customWidth="1"/>
    <col min="4617" max="4617" width="7" style="3" customWidth="1"/>
    <col min="4618" max="4618" width="6.7109375" style="3" customWidth="1"/>
    <col min="4619" max="4619" width="9.85546875" style="3" customWidth="1"/>
    <col min="4620" max="4620" width="7.42578125" style="3" customWidth="1"/>
    <col min="4621" max="4621" width="10.85546875" style="3" customWidth="1"/>
    <col min="4622" max="4864" width="9.140625" style="3"/>
    <col min="4865" max="4865" width="3.5703125" style="3" customWidth="1"/>
    <col min="4866" max="4866" width="39.140625" style="3" customWidth="1"/>
    <col min="4867" max="4868" width="11.7109375" style="3" customWidth="1"/>
    <col min="4869" max="4869" width="7.28515625" style="3" customWidth="1"/>
    <col min="4870" max="4870" width="9.140625" style="3"/>
    <col min="4871" max="4871" width="7.85546875" style="3" customWidth="1"/>
    <col min="4872" max="4872" width="6.28515625" style="3" customWidth="1"/>
    <col min="4873" max="4873" width="7" style="3" customWidth="1"/>
    <col min="4874" max="4874" width="6.7109375" style="3" customWidth="1"/>
    <col min="4875" max="4875" width="9.85546875" style="3" customWidth="1"/>
    <col min="4876" max="4876" width="7.42578125" style="3" customWidth="1"/>
    <col min="4877" max="4877" width="10.85546875" style="3" customWidth="1"/>
    <col min="4878" max="5120" width="9.140625" style="3"/>
    <col min="5121" max="5121" width="3.5703125" style="3" customWidth="1"/>
    <col min="5122" max="5122" width="39.140625" style="3" customWidth="1"/>
    <col min="5123" max="5124" width="11.7109375" style="3" customWidth="1"/>
    <col min="5125" max="5125" width="7.28515625" style="3" customWidth="1"/>
    <col min="5126" max="5126" width="9.140625" style="3"/>
    <col min="5127" max="5127" width="7.85546875" style="3" customWidth="1"/>
    <col min="5128" max="5128" width="6.28515625" style="3" customWidth="1"/>
    <col min="5129" max="5129" width="7" style="3" customWidth="1"/>
    <col min="5130" max="5130" width="6.7109375" style="3" customWidth="1"/>
    <col min="5131" max="5131" width="9.85546875" style="3" customWidth="1"/>
    <col min="5132" max="5132" width="7.42578125" style="3" customWidth="1"/>
    <col min="5133" max="5133" width="10.85546875" style="3" customWidth="1"/>
    <col min="5134" max="5376" width="9.140625" style="3"/>
    <col min="5377" max="5377" width="3.5703125" style="3" customWidth="1"/>
    <col min="5378" max="5378" width="39.140625" style="3" customWidth="1"/>
    <col min="5379" max="5380" width="11.7109375" style="3" customWidth="1"/>
    <col min="5381" max="5381" width="7.28515625" style="3" customWidth="1"/>
    <col min="5382" max="5382" width="9.140625" style="3"/>
    <col min="5383" max="5383" width="7.85546875" style="3" customWidth="1"/>
    <col min="5384" max="5384" width="6.28515625" style="3" customWidth="1"/>
    <col min="5385" max="5385" width="7" style="3" customWidth="1"/>
    <col min="5386" max="5386" width="6.7109375" style="3" customWidth="1"/>
    <col min="5387" max="5387" width="9.85546875" style="3" customWidth="1"/>
    <col min="5388" max="5388" width="7.42578125" style="3" customWidth="1"/>
    <col min="5389" max="5389" width="10.85546875" style="3" customWidth="1"/>
    <col min="5390" max="5632" width="9.140625" style="3"/>
    <col min="5633" max="5633" width="3.5703125" style="3" customWidth="1"/>
    <col min="5634" max="5634" width="39.140625" style="3" customWidth="1"/>
    <col min="5635" max="5636" width="11.7109375" style="3" customWidth="1"/>
    <col min="5637" max="5637" width="7.28515625" style="3" customWidth="1"/>
    <col min="5638" max="5638" width="9.140625" style="3"/>
    <col min="5639" max="5639" width="7.85546875" style="3" customWidth="1"/>
    <col min="5640" max="5640" width="6.28515625" style="3" customWidth="1"/>
    <col min="5641" max="5641" width="7" style="3" customWidth="1"/>
    <col min="5642" max="5642" width="6.7109375" style="3" customWidth="1"/>
    <col min="5643" max="5643" width="9.85546875" style="3" customWidth="1"/>
    <col min="5644" max="5644" width="7.42578125" style="3" customWidth="1"/>
    <col min="5645" max="5645" width="10.85546875" style="3" customWidth="1"/>
    <col min="5646" max="5888" width="9.140625" style="3"/>
    <col min="5889" max="5889" width="3.5703125" style="3" customWidth="1"/>
    <col min="5890" max="5890" width="39.140625" style="3" customWidth="1"/>
    <col min="5891" max="5892" width="11.7109375" style="3" customWidth="1"/>
    <col min="5893" max="5893" width="7.28515625" style="3" customWidth="1"/>
    <col min="5894" max="5894" width="9.140625" style="3"/>
    <col min="5895" max="5895" width="7.85546875" style="3" customWidth="1"/>
    <col min="5896" max="5896" width="6.28515625" style="3" customWidth="1"/>
    <col min="5897" max="5897" width="7" style="3" customWidth="1"/>
    <col min="5898" max="5898" width="6.7109375" style="3" customWidth="1"/>
    <col min="5899" max="5899" width="9.85546875" style="3" customWidth="1"/>
    <col min="5900" max="5900" width="7.42578125" style="3" customWidth="1"/>
    <col min="5901" max="5901" width="10.85546875" style="3" customWidth="1"/>
    <col min="5902" max="6144" width="9.140625" style="3"/>
    <col min="6145" max="6145" width="3.5703125" style="3" customWidth="1"/>
    <col min="6146" max="6146" width="39.140625" style="3" customWidth="1"/>
    <col min="6147" max="6148" width="11.7109375" style="3" customWidth="1"/>
    <col min="6149" max="6149" width="7.28515625" style="3" customWidth="1"/>
    <col min="6150" max="6150" width="9.140625" style="3"/>
    <col min="6151" max="6151" width="7.85546875" style="3" customWidth="1"/>
    <col min="6152" max="6152" width="6.28515625" style="3" customWidth="1"/>
    <col min="6153" max="6153" width="7" style="3" customWidth="1"/>
    <col min="6154" max="6154" width="6.7109375" style="3" customWidth="1"/>
    <col min="6155" max="6155" width="9.85546875" style="3" customWidth="1"/>
    <col min="6156" max="6156" width="7.42578125" style="3" customWidth="1"/>
    <col min="6157" max="6157" width="10.85546875" style="3" customWidth="1"/>
    <col min="6158" max="6400" width="9.140625" style="3"/>
    <col min="6401" max="6401" width="3.5703125" style="3" customWidth="1"/>
    <col min="6402" max="6402" width="39.140625" style="3" customWidth="1"/>
    <col min="6403" max="6404" width="11.7109375" style="3" customWidth="1"/>
    <col min="6405" max="6405" width="7.28515625" style="3" customWidth="1"/>
    <col min="6406" max="6406" width="9.140625" style="3"/>
    <col min="6407" max="6407" width="7.85546875" style="3" customWidth="1"/>
    <col min="6408" max="6408" width="6.28515625" style="3" customWidth="1"/>
    <col min="6409" max="6409" width="7" style="3" customWidth="1"/>
    <col min="6410" max="6410" width="6.7109375" style="3" customWidth="1"/>
    <col min="6411" max="6411" width="9.85546875" style="3" customWidth="1"/>
    <col min="6412" max="6412" width="7.42578125" style="3" customWidth="1"/>
    <col min="6413" max="6413" width="10.85546875" style="3" customWidth="1"/>
    <col min="6414" max="6656" width="9.140625" style="3"/>
    <col min="6657" max="6657" width="3.5703125" style="3" customWidth="1"/>
    <col min="6658" max="6658" width="39.140625" style="3" customWidth="1"/>
    <col min="6659" max="6660" width="11.7109375" style="3" customWidth="1"/>
    <col min="6661" max="6661" width="7.28515625" style="3" customWidth="1"/>
    <col min="6662" max="6662" width="9.140625" style="3"/>
    <col min="6663" max="6663" width="7.85546875" style="3" customWidth="1"/>
    <col min="6664" max="6664" width="6.28515625" style="3" customWidth="1"/>
    <col min="6665" max="6665" width="7" style="3" customWidth="1"/>
    <col min="6666" max="6666" width="6.7109375" style="3" customWidth="1"/>
    <col min="6667" max="6667" width="9.85546875" style="3" customWidth="1"/>
    <col min="6668" max="6668" width="7.42578125" style="3" customWidth="1"/>
    <col min="6669" max="6669" width="10.85546875" style="3" customWidth="1"/>
    <col min="6670" max="6912" width="9.140625" style="3"/>
    <col min="6913" max="6913" width="3.5703125" style="3" customWidth="1"/>
    <col min="6914" max="6914" width="39.140625" style="3" customWidth="1"/>
    <col min="6915" max="6916" width="11.7109375" style="3" customWidth="1"/>
    <col min="6917" max="6917" width="7.28515625" style="3" customWidth="1"/>
    <col min="6918" max="6918" width="9.140625" style="3"/>
    <col min="6919" max="6919" width="7.85546875" style="3" customWidth="1"/>
    <col min="6920" max="6920" width="6.28515625" style="3" customWidth="1"/>
    <col min="6921" max="6921" width="7" style="3" customWidth="1"/>
    <col min="6922" max="6922" width="6.7109375" style="3" customWidth="1"/>
    <col min="6923" max="6923" width="9.85546875" style="3" customWidth="1"/>
    <col min="6924" max="6924" width="7.42578125" style="3" customWidth="1"/>
    <col min="6925" max="6925" width="10.85546875" style="3" customWidth="1"/>
    <col min="6926" max="7168" width="9.140625" style="3"/>
    <col min="7169" max="7169" width="3.5703125" style="3" customWidth="1"/>
    <col min="7170" max="7170" width="39.140625" style="3" customWidth="1"/>
    <col min="7171" max="7172" width="11.7109375" style="3" customWidth="1"/>
    <col min="7173" max="7173" width="7.28515625" style="3" customWidth="1"/>
    <col min="7174" max="7174" width="9.140625" style="3"/>
    <col min="7175" max="7175" width="7.85546875" style="3" customWidth="1"/>
    <col min="7176" max="7176" width="6.28515625" style="3" customWidth="1"/>
    <col min="7177" max="7177" width="7" style="3" customWidth="1"/>
    <col min="7178" max="7178" width="6.7109375" style="3" customWidth="1"/>
    <col min="7179" max="7179" width="9.85546875" style="3" customWidth="1"/>
    <col min="7180" max="7180" width="7.42578125" style="3" customWidth="1"/>
    <col min="7181" max="7181" width="10.85546875" style="3" customWidth="1"/>
    <col min="7182" max="7424" width="9.140625" style="3"/>
    <col min="7425" max="7425" width="3.5703125" style="3" customWidth="1"/>
    <col min="7426" max="7426" width="39.140625" style="3" customWidth="1"/>
    <col min="7427" max="7428" width="11.7109375" style="3" customWidth="1"/>
    <col min="7429" max="7429" width="7.28515625" style="3" customWidth="1"/>
    <col min="7430" max="7430" width="9.140625" style="3"/>
    <col min="7431" max="7431" width="7.85546875" style="3" customWidth="1"/>
    <col min="7432" max="7432" width="6.28515625" style="3" customWidth="1"/>
    <col min="7433" max="7433" width="7" style="3" customWidth="1"/>
    <col min="7434" max="7434" width="6.7109375" style="3" customWidth="1"/>
    <col min="7435" max="7435" width="9.85546875" style="3" customWidth="1"/>
    <col min="7436" max="7436" width="7.42578125" style="3" customWidth="1"/>
    <col min="7437" max="7437" width="10.85546875" style="3" customWidth="1"/>
    <col min="7438" max="7680" width="9.140625" style="3"/>
    <col min="7681" max="7681" width="3.5703125" style="3" customWidth="1"/>
    <col min="7682" max="7682" width="39.140625" style="3" customWidth="1"/>
    <col min="7683" max="7684" width="11.7109375" style="3" customWidth="1"/>
    <col min="7685" max="7685" width="7.28515625" style="3" customWidth="1"/>
    <col min="7686" max="7686" width="9.140625" style="3"/>
    <col min="7687" max="7687" width="7.85546875" style="3" customWidth="1"/>
    <col min="7688" max="7688" width="6.28515625" style="3" customWidth="1"/>
    <col min="7689" max="7689" width="7" style="3" customWidth="1"/>
    <col min="7690" max="7690" width="6.7109375" style="3" customWidth="1"/>
    <col min="7691" max="7691" width="9.85546875" style="3" customWidth="1"/>
    <col min="7692" max="7692" width="7.42578125" style="3" customWidth="1"/>
    <col min="7693" max="7693" width="10.85546875" style="3" customWidth="1"/>
    <col min="7694" max="7936" width="9.140625" style="3"/>
    <col min="7937" max="7937" width="3.5703125" style="3" customWidth="1"/>
    <col min="7938" max="7938" width="39.140625" style="3" customWidth="1"/>
    <col min="7939" max="7940" width="11.7109375" style="3" customWidth="1"/>
    <col min="7941" max="7941" width="7.28515625" style="3" customWidth="1"/>
    <col min="7942" max="7942" width="9.140625" style="3"/>
    <col min="7943" max="7943" width="7.85546875" style="3" customWidth="1"/>
    <col min="7944" max="7944" width="6.28515625" style="3" customWidth="1"/>
    <col min="7945" max="7945" width="7" style="3" customWidth="1"/>
    <col min="7946" max="7946" width="6.7109375" style="3" customWidth="1"/>
    <col min="7947" max="7947" width="9.85546875" style="3" customWidth="1"/>
    <col min="7948" max="7948" width="7.42578125" style="3" customWidth="1"/>
    <col min="7949" max="7949" width="10.85546875" style="3" customWidth="1"/>
    <col min="7950" max="8192" width="9.140625" style="3"/>
    <col min="8193" max="8193" width="3.5703125" style="3" customWidth="1"/>
    <col min="8194" max="8194" width="39.140625" style="3" customWidth="1"/>
    <col min="8195" max="8196" width="11.7109375" style="3" customWidth="1"/>
    <col min="8197" max="8197" width="7.28515625" style="3" customWidth="1"/>
    <col min="8198" max="8198" width="9.140625" style="3"/>
    <col min="8199" max="8199" width="7.85546875" style="3" customWidth="1"/>
    <col min="8200" max="8200" width="6.28515625" style="3" customWidth="1"/>
    <col min="8201" max="8201" width="7" style="3" customWidth="1"/>
    <col min="8202" max="8202" width="6.7109375" style="3" customWidth="1"/>
    <col min="8203" max="8203" width="9.85546875" style="3" customWidth="1"/>
    <col min="8204" max="8204" width="7.42578125" style="3" customWidth="1"/>
    <col min="8205" max="8205" width="10.85546875" style="3" customWidth="1"/>
    <col min="8206" max="8448" width="9.140625" style="3"/>
    <col min="8449" max="8449" width="3.5703125" style="3" customWidth="1"/>
    <col min="8450" max="8450" width="39.140625" style="3" customWidth="1"/>
    <col min="8451" max="8452" width="11.7109375" style="3" customWidth="1"/>
    <col min="8453" max="8453" width="7.28515625" style="3" customWidth="1"/>
    <col min="8454" max="8454" width="9.140625" style="3"/>
    <col min="8455" max="8455" width="7.85546875" style="3" customWidth="1"/>
    <col min="8456" max="8456" width="6.28515625" style="3" customWidth="1"/>
    <col min="8457" max="8457" width="7" style="3" customWidth="1"/>
    <col min="8458" max="8458" width="6.7109375" style="3" customWidth="1"/>
    <col min="8459" max="8459" width="9.85546875" style="3" customWidth="1"/>
    <col min="8460" max="8460" width="7.42578125" style="3" customWidth="1"/>
    <col min="8461" max="8461" width="10.85546875" style="3" customWidth="1"/>
    <col min="8462" max="8704" width="9.140625" style="3"/>
    <col min="8705" max="8705" width="3.5703125" style="3" customWidth="1"/>
    <col min="8706" max="8706" width="39.140625" style="3" customWidth="1"/>
    <col min="8707" max="8708" width="11.7109375" style="3" customWidth="1"/>
    <col min="8709" max="8709" width="7.28515625" style="3" customWidth="1"/>
    <col min="8710" max="8710" width="9.140625" style="3"/>
    <col min="8711" max="8711" width="7.85546875" style="3" customWidth="1"/>
    <col min="8712" max="8712" width="6.28515625" style="3" customWidth="1"/>
    <col min="8713" max="8713" width="7" style="3" customWidth="1"/>
    <col min="8714" max="8714" width="6.7109375" style="3" customWidth="1"/>
    <col min="8715" max="8715" width="9.85546875" style="3" customWidth="1"/>
    <col min="8716" max="8716" width="7.42578125" style="3" customWidth="1"/>
    <col min="8717" max="8717" width="10.85546875" style="3" customWidth="1"/>
    <col min="8718" max="8960" width="9.140625" style="3"/>
    <col min="8961" max="8961" width="3.5703125" style="3" customWidth="1"/>
    <col min="8962" max="8962" width="39.140625" style="3" customWidth="1"/>
    <col min="8963" max="8964" width="11.7109375" style="3" customWidth="1"/>
    <col min="8965" max="8965" width="7.28515625" style="3" customWidth="1"/>
    <col min="8966" max="8966" width="9.140625" style="3"/>
    <col min="8967" max="8967" width="7.85546875" style="3" customWidth="1"/>
    <col min="8968" max="8968" width="6.28515625" style="3" customWidth="1"/>
    <col min="8969" max="8969" width="7" style="3" customWidth="1"/>
    <col min="8970" max="8970" width="6.7109375" style="3" customWidth="1"/>
    <col min="8971" max="8971" width="9.85546875" style="3" customWidth="1"/>
    <col min="8972" max="8972" width="7.42578125" style="3" customWidth="1"/>
    <col min="8973" max="8973" width="10.85546875" style="3" customWidth="1"/>
    <col min="8974" max="9216" width="9.140625" style="3"/>
    <col min="9217" max="9217" width="3.5703125" style="3" customWidth="1"/>
    <col min="9218" max="9218" width="39.140625" style="3" customWidth="1"/>
    <col min="9219" max="9220" width="11.7109375" style="3" customWidth="1"/>
    <col min="9221" max="9221" width="7.28515625" style="3" customWidth="1"/>
    <col min="9222" max="9222" width="9.140625" style="3"/>
    <col min="9223" max="9223" width="7.85546875" style="3" customWidth="1"/>
    <col min="9224" max="9224" width="6.28515625" style="3" customWidth="1"/>
    <col min="9225" max="9225" width="7" style="3" customWidth="1"/>
    <col min="9226" max="9226" width="6.7109375" style="3" customWidth="1"/>
    <col min="9227" max="9227" width="9.85546875" style="3" customWidth="1"/>
    <col min="9228" max="9228" width="7.42578125" style="3" customWidth="1"/>
    <col min="9229" max="9229" width="10.85546875" style="3" customWidth="1"/>
    <col min="9230" max="9472" width="9.140625" style="3"/>
    <col min="9473" max="9473" width="3.5703125" style="3" customWidth="1"/>
    <col min="9474" max="9474" width="39.140625" style="3" customWidth="1"/>
    <col min="9475" max="9476" width="11.7109375" style="3" customWidth="1"/>
    <col min="9477" max="9477" width="7.28515625" style="3" customWidth="1"/>
    <col min="9478" max="9478" width="9.140625" style="3"/>
    <col min="9479" max="9479" width="7.85546875" style="3" customWidth="1"/>
    <col min="9480" max="9480" width="6.28515625" style="3" customWidth="1"/>
    <col min="9481" max="9481" width="7" style="3" customWidth="1"/>
    <col min="9482" max="9482" width="6.7109375" style="3" customWidth="1"/>
    <col min="9483" max="9483" width="9.85546875" style="3" customWidth="1"/>
    <col min="9484" max="9484" width="7.42578125" style="3" customWidth="1"/>
    <col min="9485" max="9485" width="10.85546875" style="3" customWidth="1"/>
    <col min="9486" max="9728" width="9.140625" style="3"/>
    <col min="9729" max="9729" width="3.5703125" style="3" customWidth="1"/>
    <col min="9730" max="9730" width="39.140625" style="3" customWidth="1"/>
    <col min="9731" max="9732" width="11.7109375" style="3" customWidth="1"/>
    <col min="9733" max="9733" width="7.28515625" style="3" customWidth="1"/>
    <col min="9734" max="9734" width="9.140625" style="3"/>
    <col min="9735" max="9735" width="7.85546875" style="3" customWidth="1"/>
    <col min="9736" max="9736" width="6.28515625" style="3" customWidth="1"/>
    <col min="9737" max="9737" width="7" style="3" customWidth="1"/>
    <col min="9738" max="9738" width="6.7109375" style="3" customWidth="1"/>
    <col min="9739" max="9739" width="9.85546875" style="3" customWidth="1"/>
    <col min="9740" max="9740" width="7.42578125" style="3" customWidth="1"/>
    <col min="9741" max="9741" width="10.85546875" style="3" customWidth="1"/>
    <col min="9742" max="9984" width="9.140625" style="3"/>
    <col min="9985" max="9985" width="3.5703125" style="3" customWidth="1"/>
    <col min="9986" max="9986" width="39.140625" style="3" customWidth="1"/>
    <col min="9987" max="9988" width="11.7109375" style="3" customWidth="1"/>
    <col min="9989" max="9989" width="7.28515625" style="3" customWidth="1"/>
    <col min="9990" max="9990" width="9.140625" style="3"/>
    <col min="9991" max="9991" width="7.85546875" style="3" customWidth="1"/>
    <col min="9992" max="9992" width="6.28515625" style="3" customWidth="1"/>
    <col min="9993" max="9993" width="7" style="3" customWidth="1"/>
    <col min="9994" max="9994" width="6.7109375" style="3" customWidth="1"/>
    <col min="9995" max="9995" width="9.85546875" style="3" customWidth="1"/>
    <col min="9996" max="9996" width="7.42578125" style="3" customWidth="1"/>
    <col min="9997" max="9997" width="10.85546875" style="3" customWidth="1"/>
    <col min="9998" max="10240" width="9.140625" style="3"/>
    <col min="10241" max="10241" width="3.5703125" style="3" customWidth="1"/>
    <col min="10242" max="10242" width="39.140625" style="3" customWidth="1"/>
    <col min="10243" max="10244" width="11.7109375" style="3" customWidth="1"/>
    <col min="10245" max="10245" width="7.28515625" style="3" customWidth="1"/>
    <col min="10246" max="10246" width="9.140625" style="3"/>
    <col min="10247" max="10247" width="7.85546875" style="3" customWidth="1"/>
    <col min="10248" max="10248" width="6.28515625" style="3" customWidth="1"/>
    <col min="10249" max="10249" width="7" style="3" customWidth="1"/>
    <col min="10250" max="10250" width="6.7109375" style="3" customWidth="1"/>
    <col min="10251" max="10251" width="9.85546875" style="3" customWidth="1"/>
    <col min="10252" max="10252" width="7.42578125" style="3" customWidth="1"/>
    <col min="10253" max="10253" width="10.85546875" style="3" customWidth="1"/>
    <col min="10254" max="10496" width="9.140625" style="3"/>
    <col min="10497" max="10497" width="3.5703125" style="3" customWidth="1"/>
    <col min="10498" max="10498" width="39.140625" style="3" customWidth="1"/>
    <col min="10499" max="10500" width="11.7109375" style="3" customWidth="1"/>
    <col min="10501" max="10501" width="7.28515625" style="3" customWidth="1"/>
    <col min="10502" max="10502" width="9.140625" style="3"/>
    <col min="10503" max="10503" width="7.85546875" style="3" customWidth="1"/>
    <col min="10504" max="10504" width="6.28515625" style="3" customWidth="1"/>
    <col min="10505" max="10505" width="7" style="3" customWidth="1"/>
    <col min="10506" max="10506" width="6.7109375" style="3" customWidth="1"/>
    <col min="10507" max="10507" width="9.85546875" style="3" customWidth="1"/>
    <col min="10508" max="10508" width="7.42578125" style="3" customWidth="1"/>
    <col min="10509" max="10509" width="10.85546875" style="3" customWidth="1"/>
    <col min="10510" max="10752" width="9.140625" style="3"/>
    <col min="10753" max="10753" width="3.5703125" style="3" customWidth="1"/>
    <col min="10754" max="10754" width="39.140625" style="3" customWidth="1"/>
    <col min="10755" max="10756" width="11.7109375" style="3" customWidth="1"/>
    <col min="10757" max="10757" width="7.28515625" style="3" customWidth="1"/>
    <col min="10758" max="10758" width="9.140625" style="3"/>
    <col min="10759" max="10759" width="7.85546875" style="3" customWidth="1"/>
    <col min="10760" max="10760" width="6.28515625" style="3" customWidth="1"/>
    <col min="10761" max="10761" width="7" style="3" customWidth="1"/>
    <col min="10762" max="10762" width="6.7109375" style="3" customWidth="1"/>
    <col min="10763" max="10763" width="9.85546875" style="3" customWidth="1"/>
    <col min="10764" max="10764" width="7.42578125" style="3" customWidth="1"/>
    <col min="10765" max="10765" width="10.85546875" style="3" customWidth="1"/>
    <col min="10766" max="11008" width="9.140625" style="3"/>
    <col min="11009" max="11009" width="3.5703125" style="3" customWidth="1"/>
    <col min="11010" max="11010" width="39.140625" style="3" customWidth="1"/>
    <col min="11011" max="11012" width="11.7109375" style="3" customWidth="1"/>
    <col min="11013" max="11013" width="7.28515625" style="3" customWidth="1"/>
    <col min="11014" max="11014" width="9.140625" style="3"/>
    <col min="11015" max="11015" width="7.85546875" style="3" customWidth="1"/>
    <col min="11016" max="11016" width="6.28515625" style="3" customWidth="1"/>
    <col min="11017" max="11017" width="7" style="3" customWidth="1"/>
    <col min="11018" max="11018" width="6.7109375" style="3" customWidth="1"/>
    <col min="11019" max="11019" width="9.85546875" style="3" customWidth="1"/>
    <col min="11020" max="11020" width="7.42578125" style="3" customWidth="1"/>
    <col min="11021" max="11021" width="10.85546875" style="3" customWidth="1"/>
    <col min="11022" max="11264" width="9.140625" style="3"/>
    <col min="11265" max="11265" width="3.5703125" style="3" customWidth="1"/>
    <col min="11266" max="11266" width="39.140625" style="3" customWidth="1"/>
    <col min="11267" max="11268" width="11.7109375" style="3" customWidth="1"/>
    <col min="11269" max="11269" width="7.28515625" style="3" customWidth="1"/>
    <col min="11270" max="11270" width="9.140625" style="3"/>
    <col min="11271" max="11271" width="7.85546875" style="3" customWidth="1"/>
    <col min="11272" max="11272" width="6.28515625" style="3" customWidth="1"/>
    <col min="11273" max="11273" width="7" style="3" customWidth="1"/>
    <col min="11274" max="11274" width="6.7109375" style="3" customWidth="1"/>
    <col min="11275" max="11275" width="9.85546875" style="3" customWidth="1"/>
    <col min="11276" max="11276" width="7.42578125" style="3" customWidth="1"/>
    <col min="11277" max="11277" width="10.85546875" style="3" customWidth="1"/>
    <col min="11278" max="11520" width="9.140625" style="3"/>
    <col min="11521" max="11521" width="3.5703125" style="3" customWidth="1"/>
    <col min="11522" max="11522" width="39.140625" style="3" customWidth="1"/>
    <col min="11523" max="11524" width="11.7109375" style="3" customWidth="1"/>
    <col min="11525" max="11525" width="7.28515625" style="3" customWidth="1"/>
    <col min="11526" max="11526" width="9.140625" style="3"/>
    <col min="11527" max="11527" width="7.85546875" style="3" customWidth="1"/>
    <col min="11528" max="11528" width="6.28515625" style="3" customWidth="1"/>
    <col min="11529" max="11529" width="7" style="3" customWidth="1"/>
    <col min="11530" max="11530" width="6.7109375" style="3" customWidth="1"/>
    <col min="11531" max="11531" width="9.85546875" style="3" customWidth="1"/>
    <col min="11532" max="11532" width="7.42578125" style="3" customWidth="1"/>
    <col min="11533" max="11533" width="10.85546875" style="3" customWidth="1"/>
    <col min="11534" max="11776" width="9.140625" style="3"/>
    <col min="11777" max="11777" width="3.5703125" style="3" customWidth="1"/>
    <col min="11778" max="11778" width="39.140625" style="3" customWidth="1"/>
    <col min="11779" max="11780" width="11.7109375" style="3" customWidth="1"/>
    <col min="11781" max="11781" width="7.28515625" style="3" customWidth="1"/>
    <col min="11782" max="11782" width="9.140625" style="3"/>
    <col min="11783" max="11783" width="7.85546875" style="3" customWidth="1"/>
    <col min="11784" max="11784" width="6.28515625" style="3" customWidth="1"/>
    <col min="11785" max="11785" width="7" style="3" customWidth="1"/>
    <col min="11786" max="11786" width="6.7109375" style="3" customWidth="1"/>
    <col min="11787" max="11787" width="9.85546875" style="3" customWidth="1"/>
    <col min="11788" max="11788" width="7.42578125" style="3" customWidth="1"/>
    <col min="11789" max="11789" width="10.85546875" style="3" customWidth="1"/>
    <col min="11790" max="12032" width="9.140625" style="3"/>
    <col min="12033" max="12033" width="3.5703125" style="3" customWidth="1"/>
    <col min="12034" max="12034" width="39.140625" style="3" customWidth="1"/>
    <col min="12035" max="12036" width="11.7109375" style="3" customWidth="1"/>
    <col min="12037" max="12037" width="7.28515625" style="3" customWidth="1"/>
    <col min="12038" max="12038" width="9.140625" style="3"/>
    <col min="12039" max="12039" width="7.85546875" style="3" customWidth="1"/>
    <col min="12040" max="12040" width="6.28515625" style="3" customWidth="1"/>
    <col min="12041" max="12041" width="7" style="3" customWidth="1"/>
    <col min="12042" max="12042" width="6.7109375" style="3" customWidth="1"/>
    <col min="12043" max="12043" width="9.85546875" style="3" customWidth="1"/>
    <col min="12044" max="12044" width="7.42578125" style="3" customWidth="1"/>
    <col min="12045" max="12045" width="10.85546875" style="3" customWidth="1"/>
    <col min="12046" max="12288" width="9.140625" style="3"/>
    <col min="12289" max="12289" width="3.5703125" style="3" customWidth="1"/>
    <col min="12290" max="12290" width="39.140625" style="3" customWidth="1"/>
    <col min="12291" max="12292" width="11.7109375" style="3" customWidth="1"/>
    <col min="12293" max="12293" width="7.28515625" style="3" customWidth="1"/>
    <col min="12294" max="12294" width="9.140625" style="3"/>
    <col min="12295" max="12295" width="7.85546875" style="3" customWidth="1"/>
    <col min="12296" max="12296" width="6.28515625" style="3" customWidth="1"/>
    <col min="12297" max="12297" width="7" style="3" customWidth="1"/>
    <col min="12298" max="12298" width="6.7109375" style="3" customWidth="1"/>
    <col min="12299" max="12299" width="9.85546875" style="3" customWidth="1"/>
    <col min="12300" max="12300" width="7.42578125" style="3" customWidth="1"/>
    <col min="12301" max="12301" width="10.85546875" style="3" customWidth="1"/>
    <col min="12302" max="12544" width="9.140625" style="3"/>
    <col min="12545" max="12545" width="3.5703125" style="3" customWidth="1"/>
    <col min="12546" max="12546" width="39.140625" style="3" customWidth="1"/>
    <col min="12547" max="12548" width="11.7109375" style="3" customWidth="1"/>
    <col min="12549" max="12549" width="7.28515625" style="3" customWidth="1"/>
    <col min="12550" max="12550" width="9.140625" style="3"/>
    <col min="12551" max="12551" width="7.85546875" style="3" customWidth="1"/>
    <col min="12552" max="12552" width="6.28515625" style="3" customWidth="1"/>
    <col min="12553" max="12553" width="7" style="3" customWidth="1"/>
    <col min="12554" max="12554" width="6.7109375" style="3" customWidth="1"/>
    <col min="12555" max="12555" width="9.85546875" style="3" customWidth="1"/>
    <col min="12556" max="12556" width="7.42578125" style="3" customWidth="1"/>
    <col min="12557" max="12557" width="10.85546875" style="3" customWidth="1"/>
    <col min="12558" max="12800" width="9.140625" style="3"/>
    <col min="12801" max="12801" width="3.5703125" style="3" customWidth="1"/>
    <col min="12802" max="12802" width="39.140625" style="3" customWidth="1"/>
    <col min="12803" max="12804" width="11.7109375" style="3" customWidth="1"/>
    <col min="12805" max="12805" width="7.28515625" style="3" customWidth="1"/>
    <col min="12806" max="12806" width="9.140625" style="3"/>
    <col min="12807" max="12807" width="7.85546875" style="3" customWidth="1"/>
    <col min="12808" max="12808" width="6.28515625" style="3" customWidth="1"/>
    <col min="12809" max="12809" width="7" style="3" customWidth="1"/>
    <col min="12810" max="12810" width="6.7109375" style="3" customWidth="1"/>
    <col min="12811" max="12811" width="9.85546875" style="3" customWidth="1"/>
    <col min="12812" max="12812" width="7.42578125" style="3" customWidth="1"/>
    <col min="12813" max="12813" width="10.85546875" style="3" customWidth="1"/>
    <col min="12814" max="13056" width="9.140625" style="3"/>
    <col min="13057" max="13057" width="3.5703125" style="3" customWidth="1"/>
    <col min="13058" max="13058" width="39.140625" style="3" customWidth="1"/>
    <col min="13059" max="13060" width="11.7109375" style="3" customWidth="1"/>
    <col min="13061" max="13061" width="7.28515625" style="3" customWidth="1"/>
    <col min="13062" max="13062" width="9.140625" style="3"/>
    <col min="13063" max="13063" width="7.85546875" style="3" customWidth="1"/>
    <col min="13064" max="13064" width="6.28515625" style="3" customWidth="1"/>
    <col min="13065" max="13065" width="7" style="3" customWidth="1"/>
    <col min="13066" max="13066" width="6.7109375" style="3" customWidth="1"/>
    <col min="13067" max="13067" width="9.85546875" style="3" customWidth="1"/>
    <col min="13068" max="13068" width="7.42578125" style="3" customWidth="1"/>
    <col min="13069" max="13069" width="10.85546875" style="3" customWidth="1"/>
    <col min="13070" max="13312" width="9.140625" style="3"/>
    <col min="13313" max="13313" width="3.5703125" style="3" customWidth="1"/>
    <col min="13314" max="13314" width="39.140625" style="3" customWidth="1"/>
    <col min="13315" max="13316" width="11.7109375" style="3" customWidth="1"/>
    <col min="13317" max="13317" width="7.28515625" style="3" customWidth="1"/>
    <col min="13318" max="13318" width="9.140625" style="3"/>
    <col min="13319" max="13319" width="7.85546875" style="3" customWidth="1"/>
    <col min="13320" max="13320" width="6.28515625" style="3" customWidth="1"/>
    <col min="13321" max="13321" width="7" style="3" customWidth="1"/>
    <col min="13322" max="13322" width="6.7109375" style="3" customWidth="1"/>
    <col min="13323" max="13323" width="9.85546875" style="3" customWidth="1"/>
    <col min="13324" max="13324" width="7.42578125" style="3" customWidth="1"/>
    <col min="13325" max="13325" width="10.85546875" style="3" customWidth="1"/>
    <col min="13326" max="13568" width="9.140625" style="3"/>
    <col min="13569" max="13569" width="3.5703125" style="3" customWidth="1"/>
    <col min="13570" max="13570" width="39.140625" style="3" customWidth="1"/>
    <col min="13571" max="13572" width="11.7109375" style="3" customWidth="1"/>
    <col min="13573" max="13573" width="7.28515625" style="3" customWidth="1"/>
    <col min="13574" max="13574" width="9.140625" style="3"/>
    <col min="13575" max="13575" width="7.85546875" style="3" customWidth="1"/>
    <col min="13576" max="13576" width="6.28515625" style="3" customWidth="1"/>
    <col min="13577" max="13577" width="7" style="3" customWidth="1"/>
    <col min="13578" max="13578" width="6.7109375" style="3" customWidth="1"/>
    <col min="13579" max="13579" width="9.85546875" style="3" customWidth="1"/>
    <col min="13580" max="13580" width="7.42578125" style="3" customWidth="1"/>
    <col min="13581" max="13581" width="10.85546875" style="3" customWidth="1"/>
    <col min="13582" max="13824" width="9.140625" style="3"/>
    <col min="13825" max="13825" width="3.5703125" style="3" customWidth="1"/>
    <col min="13826" max="13826" width="39.140625" style="3" customWidth="1"/>
    <col min="13827" max="13828" width="11.7109375" style="3" customWidth="1"/>
    <col min="13829" max="13829" width="7.28515625" style="3" customWidth="1"/>
    <col min="13830" max="13830" width="9.140625" style="3"/>
    <col min="13831" max="13831" width="7.85546875" style="3" customWidth="1"/>
    <col min="13832" max="13832" width="6.28515625" style="3" customWidth="1"/>
    <col min="13833" max="13833" width="7" style="3" customWidth="1"/>
    <col min="13834" max="13834" width="6.7109375" style="3" customWidth="1"/>
    <col min="13835" max="13835" width="9.85546875" style="3" customWidth="1"/>
    <col min="13836" max="13836" width="7.42578125" style="3" customWidth="1"/>
    <col min="13837" max="13837" width="10.85546875" style="3" customWidth="1"/>
    <col min="13838" max="14080" width="9.140625" style="3"/>
    <col min="14081" max="14081" width="3.5703125" style="3" customWidth="1"/>
    <col min="14082" max="14082" width="39.140625" style="3" customWidth="1"/>
    <col min="14083" max="14084" width="11.7109375" style="3" customWidth="1"/>
    <col min="14085" max="14085" width="7.28515625" style="3" customWidth="1"/>
    <col min="14086" max="14086" width="9.140625" style="3"/>
    <col min="14087" max="14087" width="7.85546875" style="3" customWidth="1"/>
    <col min="14088" max="14088" width="6.28515625" style="3" customWidth="1"/>
    <col min="14089" max="14089" width="7" style="3" customWidth="1"/>
    <col min="14090" max="14090" width="6.7109375" style="3" customWidth="1"/>
    <col min="14091" max="14091" width="9.85546875" style="3" customWidth="1"/>
    <col min="14092" max="14092" width="7.42578125" style="3" customWidth="1"/>
    <col min="14093" max="14093" width="10.85546875" style="3" customWidth="1"/>
    <col min="14094" max="14336" width="9.140625" style="3"/>
    <col min="14337" max="14337" width="3.5703125" style="3" customWidth="1"/>
    <col min="14338" max="14338" width="39.140625" style="3" customWidth="1"/>
    <col min="14339" max="14340" width="11.7109375" style="3" customWidth="1"/>
    <col min="14341" max="14341" width="7.28515625" style="3" customWidth="1"/>
    <col min="14342" max="14342" width="9.140625" style="3"/>
    <col min="14343" max="14343" width="7.85546875" style="3" customWidth="1"/>
    <col min="14344" max="14344" width="6.28515625" style="3" customWidth="1"/>
    <col min="14345" max="14345" width="7" style="3" customWidth="1"/>
    <col min="14346" max="14346" width="6.7109375" style="3" customWidth="1"/>
    <col min="14347" max="14347" width="9.85546875" style="3" customWidth="1"/>
    <col min="14348" max="14348" width="7.42578125" style="3" customWidth="1"/>
    <col min="14349" max="14349" width="10.85546875" style="3" customWidth="1"/>
    <col min="14350" max="14592" width="9.140625" style="3"/>
    <col min="14593" max="14593" width="3.5703125" style="3" customWidth="1"/>
    <col min="14594" max="14594" width="39.140625" style="3" customWidth="1"/>
    <col min="14595" max="14596" width="11.7109375" style="3" customWidth="1"/>
    <col min="14597" max="14597" width="7.28515625" style="3" customWidth="1"/>
    <col min="14598" max="14598" width="9.140625" style="3"/>
    <col min="14599" max="14599" width="7.85546875" style="3" customWidth="1"/>
    <col min="14600" max="14600" width="6.28515625" style="3" customWidth="1"/>
    <col min="14601" max="14601" width="7" style="3" customWidth="1"/>
    <col min="14602" max="14602" width="6.7109375" style="3" customWidth="1"/>
    <col min="14603" max="14603" width="9.85546875" style="3" customWidth="1"/>
    <col min="14604" max="14604" width="7.42578125" style="3" customWidth="1"/>
    <col min="14605" max="14605" width="10.85546875" style="3" customWidth="1"/>
    <col min="14606" max="14848" width="9.140625" style="3"/>
    <col min="14849" max="14849" width="3.5703125" style="3" customWidth="1"/>
    <col min="14850" max="14850" width="39.140625" style="3" customWidth="1"/>
    <col min="14851" max="14852" width="11.7109375" style="3" customWidth="1"/>
    <col min="14853" max="14853" width="7.28515625" style="3" customWidth="1"/>
    <col min="14854" max="14854" width="9.140625" style="3"/>
    <col min="14855" max="14855" width="7.85546875" style="3" customWidth="1"/>
    <col min="14856" max="14856" width="6.28515625" style="3" customWidth="1"/>
    <col min="14857" max="14857" width="7" style="3" customWidth="1"/>
    <col min="14858" max="14858" width="6.7109375" style="3" customWidth="1"/>
    <col min="14859" max="14859" width="9.85546875" style="3" customWidth="1"/>
    <col min="14860" max="14860" width="7.42578125" style="3" customWidth="1"/>
    <col min="14861" max="14861" width="10.85546875" style="3" customWidth="1"/>
    <col min="14862" max="15104" width="9.140625" style="3"/>
    <col min="15105" max="15105" width="3.5703125" style="3" customWidth="1"/>
    <col min="15106" max="15106" width="39.140625" style="3" customWidth="1"/>
    <col min="15107" max="15108" width="11.7109375" style="3" customWidth="1"/>
    <col min="15109" max="15109" width="7.28515625" style="3" customWidth="1"/>
    <col min="15110" max="15110" width="9.140625" style="3"/>
    <col min="15111" max="15111" width="7.85546875" style="3" customWidth="1"/>
    <col min="15112" max="15112" width="6.28515625" style="3" customWidth="1"/>
    <col min="15113" max="15113" width="7" style="3" customWidth="1"/>
    <col min="15114" max="15114" width="6.7109375" style="3" customWidth="1"/>
    <col min="15115" max="15115" width="9.85546875" style="3" customWidth="1"/>
    <col min="15116" max="15116" width="7.42578125" style="3" customWidth="1"/>
    <col min="15117" max="15117" width="10.85546875" style="3" customWidth="1"/>
    <col min="15118" max="15360" width="9.140625" style="3"/>
    <col min="15361" max="15361" width="3.5703125" style="3" customWidth="1"/>
    <col min="15362" max="15362" width="39.140625" style="3" customWidth="1"/>
    <col min="15363" max="15364" width="11.7109375" style="3" customWidth="1"/>
    <col min="15365" max="15365" width="7.28515625" style="3" customWidth="1"/>
    <col min="15366" max="15366" width="9.140625" style="3"/>
    <col min="15367" max="15367" width="7.85546875" style="3" customWidth="1"/>
    <col min="15368" max="15368" width="6.28515625" style="3" customWidth="1"/>
    <col min="15369" max="15369" width="7" style="3" customWidth="1"/>
    <col min="15370" max="15370" width="6.7109375" style="3" customWidth="1"/>
    <col min="15371" max="15371" width="9.85546875" style="3" customWidth="1"/>
    <col min="15372" max="15372" width="7.42578125" style="3" customWidth="1"/>
    <col min="15373" max="15373" width="10.85546875" style="3" customWidth="1"/>
    <col min="15374" max="15616" width="9.140625" style="3"/>
    <col min="15617" max="15617" width="3.5703125" style="3" customWidth="1"/>
    <col min="15618" max="15618" width="39.140625" style="3" customWidth="1"/>
    <col min="15619" max="15620" width="11.7109375" style="3" customWidth="1"/>
    <col min="15621" max="15621" width="7.28515625" style="3" customWidth="1"/>
    <col min="15622" max="15622" width="9.140625" style="3"/>
    <col min="15623" max="15623" width="7.85546875" style="3" customWidth="1"/>
    <col min="15624" max="15624" width="6.28515625" style="3" customWidth="1"/>
    <col min="15625" max="15625" width="7" style="3" customWidth="1"/>
    <col min="15626" max="15626" width="6.7109375" style="3" customWidth="1"/>
    <col min="15627" max="15627" width="9.85546875" style="3" customWidth="1"/>
    <col min="15628" max="15628" width="7.42578125" style="3" customWidth="1"/>
    <col min="15629" max="15629" width="10.85546875" style="3" customWidth="1"/>
    <col min="15630" max="15872" width="9.140625" style="3"/>
    <col min="15873" max="15873" width="3.5703125" style="3" customWidth="1"/>
    <col min="15874" max="15874" width="39.140625" style="3" customWidth="1"/>
    <col min="15875" max="15876" width="11.7109375" style="3" customWidth="1"/>
    <col min="15877" max="15877" width="7.28515625" style="3" customWidth="1"/>
    <col min="15878" max="15878" width="9.140625" style="3"/>
    <col min="15879" max="15879" width="7.85546875" style="3" customWidth="1"/>
    <col min="15880" max="15880" width="6.28515625" style="3" customWidth="1"/>
    <col min="15881" max="15881" width="7" style="3" customWidth="1"/>
    <col min="15882" max="15882" width="6.7109375" style="3" customWidth="1"/>
    <col min="15883" max="15883" width="9.85546875" style="3" customWidth="1"/>
    <col min="15884" max="15884" width="7.42578125" style="3" customWidth="1"/>
    <col min="15885" max="15885" width="10.85546875" style="3" customWidth="1"/>
    <col min="15886" max="16128" width="9.140625" style="3"/>
    <col min="16129" max="16129" width="3.5703125" style="3" customWidth="1"/>
    <col min="16130" max="16130" width="39.140625" style="3" customWidth="1"/>
    <col min="16131" max="16132" width="11.7109375" style="3" customWidth="1"/>
    <col min="16133" max="16133" width="7.28515625" style="3" customWidth="1"/>
    <col min="16134" max="16134" width="9.140625" style="3"/>
    <col min="16135" max="16135" width="7.85546875" style="3" customWidth="1"/>
    <col min="16136" max="16136" width="6.28515625" style="3" customWidth="1"/>
    <col min="16137" max="16137" width="7" style="3" customWidth="1"/>
    <col min="16138" max="16138" width="6.7109375" style="3" customWidth="1"/>
    <col min="16139" max="16139" width="9.85546875" style="3" customWidth="1"/>
    <col min="16140" max="16140" width="7.42578125" style="3" customWidth="1"/>
    <col min="16141" max="16141" width="10.85546875" style="3" customWidth="1"/>
    <col min="16142" max="16384" width="9.140625" style="3"/>
  </cols>
  <sheetData>
    <row r="1" spans="1:93" x14ac:dyDescent="0.2">
      <c r="A1" s="2" t="s">
        <v>13</v>
      </c>
      <c r="C1" s="4"/>
      <c r="D1" s="4"/>
      <c r="K1" s="443" t="s">
        <v>109</v>
      </c>
      <c r="L1" s="443"/>
      <c r="M1" s="443"/>
    </row>
    <row r="2" spans="1:93" s="5" customFormat="1" x14ac:dyDescent="0.2">
      <c r="A2" s="2"/>
    </row>
    <row r="5" spans="1:93" x14ac:dyDescent="0.2">
      <c r="A5" s="444" t="s">
        <v>14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</row>
    <row r="6" spans="1:93" x14ac:dyDescent="0.2">
      <c r="A6" s="434" t="s">
        <v>15</v>
      </c>
      <c r="B6" s="434"/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6"/>
    </row>
    <row r="7" spans="1:93" ht="13.5" thickBot="1" x14ac:dyDescent="0.25">
      <c r="A7" s="434" t="s">
        <v>16</v>
      </c>
      <c r="B7" s="434"/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6"/>
    </row>
    <row r="8" spans="1:93" s="13" customFormat="1" ht="30.75" customHeight="1" x14ac:dyDescent="0.2">
      <c r="A8" s="445" t="s">
        <v>17</v>
      </c>
      <c r="B8" s="441" t="s">
        <v>18</v>
      </c>
      <c r="C8" s="447" t="s">
        <v>19</v>
      </c>
      <c r="D8" s="447" t="s">
        <v>20</v>
      </c>
      <c r="E8" s="441" t="s">
        <v>21</v>
      </c>
      <c r="F8" s="441" t="s">
        <v>22</v>
      </c>
      <c r="G8" s="441" t="s">
        <v>23</v>
      </c>
      <c r="H8" s="441" t="s">
        <v>24</v>
      </c>
      <c r="I8" s="441"/>
      <c r="J8" s="441"/>
      <c r="K8" s="441" t="s">
        <v>25</v>
      </c>
      <c r="L8" s="441"/>
      <c r="M8" s="438" t="s">
        <v>26</v>
      </c>
      <c r="N8" s="8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</row>
    <row r="9" spans="1:93" s="13" customFormat="1" ht="24" x14ac:dyDescent="0.2">
      <c r="A9" s="446"/>
      <c r="B9" s="442"/>
      <c r="C9" s="448"/>
      <c r="D9" s="448"/>
      <c r="E9" s="442"/>
      <c r="F9" s="442"/>
      <c r="G9" s="442"/>
      <c r="H9" s="7" t="s">
        <v>27</v>
      </c>
      <c r="I9" s="7" t="s">
        <v>28</v>
      </c>
      <c r="J9" s="7" t="s">
        <v>29</v>
      </c>
      <c r="K9" s="7" t="s">
        <v>30</v>
      </c>
      <c r="L9" s="7" t="s">
        <v>2</v>
      </c>
      <c r="M9" s="439"/>
      <c r="N9" s="14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</row>
    <row r="10" spans="1:93" s="13" customFormat="1" ht="13.5" thickBot="1" x14ac:dyDescent="0.25">
      <c r="A10" s="9" t="s">
        <v>3</v>
      </c>
      <c r="B10" s="10" t="s">
        <v>4</v>
      </c>
      <c r="C10" s="10" t="s">
        <v>5</v>
      </c>
      <c r="D10" s="10" t="s">
        <v>6</v>
      </c>
      <c r="E10" s="10" t="s">
        <v>7</v>
      </c>
      <c r="F10" s="10" t="s">
        <v>10</v>
      </c>
      <c r="G10" s="10" t="s">
        <v>11</v>
      </c>
      <c r="H10" s="10" t="s">
        <v>8</v>
      </c>
      <c r="I10" s="10" t="s">
        <v>9</v>
      </c>
      <c r="J10" s="10" t="s">
        <v>31</v>
      </c>
      <c r="K10" s="10" t="s">
        <v>32</v>
      </c>
      <c r="L10" s="10" t="s">
        <v>33</v>
      </c>
      <c r="M10" s="11" t="s">
        <v>34</v>
      </c>
      <c r="N10" s="14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5">
        <v>1224</v>
      </c>
      <c r="AD10" s="16">
        <v>973</v>
      </c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</row>
    <row r="11" spans="1:93" s="13" customFormat="1" ht="30.75" customHeight="1" thickTop="1" x14ac:dyDescent="0.2">
      <c r="A11" s="17" t="s">
        <v>3</v>
      </c>
      <c r="B11" s="18"/>
      <c r="C11" s="19"/>
      <c r="D11" s="20"/>
      <c r="E11" s="21"/>
      <c r="F11" s="22"/>
      <c r="G11" s="22"/>
      <c r="H11" s="23"/>
      <c r="I11" s="23"/>
      <c r="J11" s="23"/>
      <c r="K11" s="19"/>
      <c r="L11" s="19"/>
      <c r="M11" s="24"/>
      <c r="N11" s="15"/>
      <c r="O11" s="16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5">
        <v>1326</v>
      </c>
      <c r="AD11" s="25">
        <v>540</v>
      </c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</row>
    <row r="12" spans="1:93" s="13" customFormat="1" ht="16.5" customHeight="1" x14ac:dyDescent="0.2">
      <c r="A12" s="17" t="s">
        <v>5</v>
      </c>
      <c r="B12" s="18"/>
      <c r="C12" s="26"/>
      <c r="D12" s="20"/>
      <c r="E12" s="27"/>
      <c r="F12" s="22"/>
      <c r="G12" s="22"/>
      <c r="H12" s="23"/>
      <c r="I12" s="23"/>
      <c r="J12" s="23"/>
      <c r="K12" s="28"/>
      <c r="L12" s="19"/>
      <c r="M12" s="24"/>
      <c r="N12" s="15"/>
      <c r="O12" s="25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5">
        <v>1521</v>
      </c>
      <c r="AD12" s="25">
        <v>676</v>
      </c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</row>
    <row r="13" spans="1:93" s="13" customFormat="1" ht="17.25" customHeight="1" x14ac:dyDescent="0.2">
      <c r="A13" s="29" t="s">
        <v>6</v>
      </c>
      <c r="B13" s="18"/>
      <c r="C13" s="19"/>
      <c r="D13" s="20"/>
      <c r="E13" s="27"/>
      <c r="F13" s="22"/>
      <c r="G13" s="22"/>
      <c r="H13" s="23"/>
      <c r="I13" s="23"/>
      <c r="J13" s="23"/>
      <c r="K13" s="28"/>
      <c r="L13" s="19"/>
      <c r="M13" s="24"/>
      <c r="N13" s="15"/>
      <c r="O13" s="25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30">
        <v>2846</v>
      </c>
      <c r="AD13" s="25">
        <v>983</v>
      </c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</row>
    <row r="14" spans="1:93" ht="16.5" customHeight="1" x14ac:dyDescent="0.2">
      <c r="A14" s="17" t="s">
        <v>7</v>
      </c>
      <c r="B14" s="18"/>
      <c r="C14" s="19"/>
      <c r="D14" s="20"/>
      <c r="E14" s="27"/>
      <c r="F14" s="22"/>
      <c r="G14" s="22"/>
      <c r="H14" s="23"/>
      <c r="I14" s="23"/>
      <c r="J14" s="23"/>
      <c r="K14" s="28"/>
      <c r="L14" s="19"/>
      <c r="M14" s="24"/>
      <c r="N14" s="30"/>
      <c r="O14" s="25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0">
        <v>3075428.9410357801</v>
      </c>
      <c r="AD14" s="32">
        <f>AC14-AB14</f>
        <v>3075429</v>
      </c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</row>
    <row r="15" spans="1:93" s="13" customFormat="1" ht="30.75" customHeight="1" thickBot="1" x14ac:dyDescent="0.25">
      <c r="A15" s="17" t="s">
        <v>3</v>
      </c>
      <c r="B15" s="18"/>
      <c r="C15" s="19"/>
      <c r="D15" s="20"/>
      <c r="E15" s="21"/>
      <c r="F15" s="22"/>
      <c r="G15" s="22"/>
      <c r="H15" s="23"/>
      <c r="I15" s="23"/>
      <c r="J15" s="23"/>
      <c r="K15" s="19"/>
      <c r="L15" s="19"/>
      <c r="M15" s="24"/>
      <c r="N15" s="15"/>
      <c r="O15" s="16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5">
        <v>1326</v>
      </c>
      <c r="AD15" s="25">
        <v>540</v>
      </c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</row>
    <row r="16" spans="1:93" ht="13.5" customHeight="1" thickTop="1" thickBot="1" x14ac:dyDescent="0.25">
      <c r="A16" s="33"/>
      <c r="B16" s="34" t="s">
        <v>35</v>
      </c>
      <c r="C16" s="35"/>
      <c r="D16" s="36"/>
      <c r="E16" s="37"/>
      <c r="F16" s="38"/>
      <c r="G16" s="38"/>
      <c r="H16" s="38"/>
      <c r="I16" s="38"/>
      <c r="J16" s="38"/>
      <c r="K16" s="38"/>
      <c r="L16" s="37"/>
      <c r="M16" s="39">
        <f>SUM(M11:M15)*1.1</f>
        <v>0</v>
      </c>
      <c r="N16" s="30"/>
      <c r="O16" s="32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</row>
    <row r="17" spans="1:13" x14ac:dyDescent="0.2">
      <c r="J17" s="440"/>
      <c r="K17" s="440"/>
      <c r="L17" s="44"/>
      <c r="M17" s="40"/>
    </row>
    <row r="18" spans="1:13" s="185" customFormat="1" ht="12.75" customHeight="1" x14ac:dyDescent="0.2">
      <c r="A18" s="49" t="s">
        <v>59</v>
      </c>
      <c r="B18" s="41"/>
      <c r="C18" s="377" t="s">
        <v>60</v>
      </c>
      <c r="D18" s="377"/>
      <c r="E18" s="41"/>
      <c r="F18" s="377" t="s">
        <v>61</v>
      </c>
      <c r="G18" s="377"/>
      <c r="H18" s="377"/>
    </row>
    <row r="19" spans="1:13" s="185" customFormat="1" x14ac:dyDescent="0.2">
      <c r="A19" s="41"/>
      <c r="B19" s="41"/>
      <c r="C19" s="41"/>
      <c r="D19" s="41"/>
      <c r="E19" s="41"/>
      <c r="F19" s="378" t="s">
        <v>62</v>
      </c>
      <c r="G19" s="378"/>
      <c r="H19" s="378"/>
      <c r="K19" s="449"/>
    </row>
    <row r="20" spans="1:13" x14ac:dyDescent="0.2">
      <c r="K20" s="449"/>
    </row>
    <row r="21" spans="1:13" x14ac:dyDescent="0.2">
      <c r="K21" s="449"/>
    </row>
    <row r="22" spans="1:13" x14ac:dyDescent="0.2">
      <c r="K22" s="449"/>
    </row>
  </sheetData>
  <mergeCells count="19">
    <mergeCell ref="C18:D18"/>
    <mergeCell ref="F18:H18"/>
    <mergeCell ref="F19:H19"/>
    <mergeCell ref="K19:K22"/>
    <mergeCell ref="G8:G9"/>
    <mergeCell ref="H8:J8"/>
    <mergeCell ref="K8:L8"/>
    <mergeCell ref="M8:M9"/>
    <mergeCell ref="J17:K17"/>
    <mergeCell ref="F8:F9"/>
    <mergeCell ref="K1:M1"/>
    <mergeCell ref="A5:M5"/>
    <mergeCell ref="A6:M6"/>
    <mergeCell ref="A7:M7"/>
    <mergeCell ref="A8:A9"/>
    <mergeCell ref="B8:B9"/>
    <mergeCell ref="C8:C9"/>
    <mergeCell ref="D8:D9"/>
    <mergeCell ref="E8:E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view="pageBreakPreview" topLeftCell="B19" zoomScale="85" zoomScaleNormal="115" zoomScaleSheetLayoutView="85" workbookViewId="0">
      <selection activeCell="G27" sqref="G27"/>
    </sheetView>
  </sheetViews>
  <sheetFormatPr defaultColWidth="8.28515625" defaultRowHeight="12.75" x14ac:dyDescent="0.2"/>
  <cols>
    <col min="1" max="1" width="0" style="215" hidden="1" customWidth="1"/>
    <col min="2" max="2" width="5" style="314" customWidth="1"/>
    <col min="3" max="3" width="18.42578125" style="314" customWidth="1"/>
    <col min="4" max="4" width="17.42578125" style="215" customWidth="1"/>
    <col min="5" max="5" width="8.7109375" style="215" customWidth="1"/>
    <col min="6" max="6" width="92.5703125" style="215" customWidth="1"/>
    <col min="7" max="7" width="8.28515625" style="215"/>
    <col min="8" max="8" width="44.7109375" style="215" customWidth="1"/>
    <col min="9" max="16384" width="8.28515625" style="215"/>
  </cols>
  <sheetData>
    <row r="1" spans="1:8" ht="9" hidden="1" customHeight="1" x14ac:dyDescent="0.2">
      <c r="B1" s="216"/>
      <c r="C1" s="216"/>
      <c r="D1" s="217"/>
      <c r="E1" s="217"/>
      <c r="F1" s="217"/>
    </row>
    <row r="2" spans="1:8" ht="14.25" hidden="1" customHeight="1" x14ac:dyDescent="0.2">
      <c r="A2" s="218"/>
      <c r="B2" s="219"/>
      <c r="C2" s="220"/>
      <c r="D2" s="221"/>
      <c r="F2" s="222" t="s">
        <v>122</v>
      </c>
      <c r="G2" s="223"/>
      <c r="H2" s="222" t="s">
        <v>122</v>
      </c>
    </row>
    <row r="3" spans="1:8" ht="14.25" hidden="1" customHeight="1" x14ac:dyDescent="0.2">
      <c r="A3" s="218"/>
      <c r="B3" s="219"/>
      <c r="C3" s="220"/>
      <c r="D3" s="221"/>
      <c r="F3" s="222" t="s">
        <v>123</v>
      </c>
      <c r="G3" s="223"/>
      <c r="H3" s="222" t="s">
        <v>123</v>
      </c>
    </row>
    <row r="4" spans="1:8" ht="14.25" hidden="1" customHeight="1" x14ac:dyDescent="0.2">
      <c r="B4" s="224"/>
      <c r="C4" s="224"/>
      <c r="D4" s="225"/>
      <c r="E4" s="225"/>
      <c r="F4" s="226"/>
    </row>
    <row r="5" spans="1:8" ht="14.25" customHeight="1" x14ac:dyDescent="0.2">
      <c r="B5" s="224"/>
      <c r="C5" s="224"/>
      <c r="D5" s="225"/>
      <c r="E5" s="225"/>
      <c r="F5" s="227" t="s">
        <v>124</v>
      </c>
    </row>
    <row r="6" spans="1:8" ht="18.75" customHeight="1" x14ac:dyDescent="0.2">
      <c r="B6" s="451" t="s">
        <v>125</v>
      </c>
      <c r="C6" s="451"/>
      <c r="D6" s="451"/>
      <c r="E6" s="451"/>
      <c r="F6" s="451"/>
    </row>
    <row r="7" spans="1:8" ht="18.75" customHeight="1" x14ac:dyDescent="0.2">
      <c r="B7" s="452" t="s">
        <v>126</v>
      </c>
      <c r="C7" s="452"/>
      <c r="D7" s="452"/>
      <c r="E7" s="452"/>
      <c r="F7" s="452"/>
    </row>
    <row r="8" spans="1:8" ht="18.75" customHeight="1" x14ac:dyDescent="0.2">
      <c r="B8" s="452" t="s">
        <v>127</v>
      </c>
      <c r="C8" s="452"/>
      <c r="D8" s="452"/>
      <c r="E8" s="452"/>
      <c r="F8" s="452"/>
    </row>
    <row r="9" spans="1:8" ht="18.75" customHeight="1" thickBot="1" x14ac:dyDescent="0.25">
      <c r="B9" s="453" t="s">
        <v>128</v>
      </c>
      <c r="C9" s="453"/>
      <c r="D9" s="453"/>
      <c r="E9" s="453"/>
      <c r="F9" s="453"/>
    </row>
    <row r="10" spans="1:8" ht="12.75" customHeight="1" x14ac:dyDescent="0.2">
      <c r="B10" s="454" t="s">
        <v>129</v>
      </c>
      <c r="C10" s="456" t="s">
        <v>130</v>
      </c>
      <c r="D10" s="457"/>
      <c r="E10" s="460" t="s">
        <v>131</v>
      </c>
      <c r="F10" s="462" t="s">
        <v>132</v>
      </c>
    </row>
    <row r="11" spans="1:8" ht="13.5" thickBot="1" x14ac:dyDescent="0.25">
      <c r="B11" s="455"/>
      <c r="C11" s="458"/>
      <c r="D11" s="459"/>
      <c r="E11" s="461"/>
      <c r="F11" s="463"/>
    </row>
    <row r="12" spans="1:8" ht="26.25" hidden="1" customHeight="1" x14ac:dyDescent="0.2">
      <c r="B12" s="228"/>
      <c r="C12" s="229"/>
      <c r="D12" s="229"/>
      <c r="E12" s="230"/>
      <c r="F12" s="231" t="s">
        <v>133</v>
      </c>
    </row>
    <row r="13" spans="1:8" s="232" customFormat="1" ht="17.25" customHeight="1" thickBot="1" x14ac:dyDescent="0.25">
      <c r="B13" s="233" t="s">
        <v>3</v>
      </c>
      <c r="C13" s="464">
        <v>2</v>
      </c>
      <c r="D13" s="465"/>
      <c r="E13" s="234">
        <v>3</v>
      </c>
      <c r="F13" s="235">
        <v>4</v>
      </c>
    </row>
    <row r="14" spans="1:8" s="232" customFormat="1" ht="17.25" hidden="1" customHeight="1" x14ac:dyDescent="0.2">
      <c r="B14" s="236"/>
      <c r="C14" s="237"/>
      <c r="D14" s="237"/>
      <c r="E14" s="238"/>
      <c r="F14" s="239" t="s">
        <v>134</v>
      </c>
    </row>
    <row r="15" spans="1:8" s="232" customFormat="1" ht="13.5" hidden="1" customHeight="1" thickBot="1" x14ac:dyDescent="0.25">
      <c r="B15" s="240"/>
      <c r="C15" s="241"/>
      <c r="D15" s="241"/>
      <c r="E15" s="242"/>
      <c r="F15" s="243" t="s">
        <v>135</v>
      </c>
    </row>
    <row r="16" spans="1:8" s="232" customFormat="1" ht="44.25" customHeight="1" thickBot="1" x14ac:dyDescent="0.25">
      <c r="B16" s="244">
        <v>1</v>
      </c>
      <c r="C16" s="460" t="s">
        <v>136</v>
      </c>
      <c r="D16" s="460"/>
      <c r="E16" s="245"/>
      <c r="F16" s="246" t="s">
        <v>137</v>
      </c>
    </row>
    <row r="17" spans="2:8" s="248" customFormat="1" ht="13.5" customHeight="1" thickBot="1" x14ac:dyDescent="0.25">
      <c r="B17" s="247">
        <v>2</v>
      </c>
      <c r="C17" s="466" t="s">
        <v>138</v>
      </c>
      <c r="D17" s="467"/>
      <c r="E17" s="467"/>
      <c r="F17" s="468"/>
    </row>
    <row r="18" spans="2:8" s="248" customFormat="1" ht="85.5" customHeight="1" x14ac:dyDescent="0.2">
      <c r="B18" s="249" t="s">
        <v>139</v>
      </c>
      <c r="C18" s="460" t="s">
        <v>140</v>
      </c>
      <c r="D18" s="250" t="s">
        <v>141</v>
      </c>
      <c r="E18" s="251"/>
      <c r="F18" s="252" t="s">
        <v>142</v>
      </c>
      <c r="H18" s="471"/>
    </row>
    <row r="19" spans="2:8" s="248" customFormat="1" ht="69" customHeight="1" x14ac:dyDescent="0.2">
      <c r="B19" s="253" t="s">
        <v>143</v>
      </c>
      <c r="C19" s="469"/>
      <c r="D19" s="254" t="s">
        <v>144</v>
      </c>
      <c r="E19" s="255"/>
      <c r="F19" s="256" t="s">
        <v>145</v>
      </c>
      <c r="H19" s="471"/>
    </row>
    <row r="20" spans="2:8" s="232" customFormat="1" ht="45" customHeight="1" x14ac:dyDescent="0.2">
      <c r="B20" s="253" t="s">
        <v>146</v>
      </c>
      <c r="C20" s="469"/>
      <c r="D20" s="257" t="s">
        <v>147</v>
      </c>
      <c r="E20" s="258"/>
      <c r="F20" s="256" t="s">
        <v>148</v>
      </c>
    </row>
    <row r="21" spans="2:8" s="232" customFormat="1" ht="38.25" x14ac:dyDescent="0.2">
      <c r="B21" s="259" t="s">
        <v>149</v>
      </c>
      <c r="C21" s="470"/>
      <c r="D21" s="257" t="s">
        <v>150</v>
      </c>
      <c r="E21" s="258"/>
      <c r="F21" s="256" t="s">
        <v>151</v>
      </c>
    </row>
    <row r="22" spans="2:8" s="232" customFormat="1" ht="39" thickBot="1" x14ac:dyDescent="0.25">
      <c r="B22" s="260">
        <v>3</v>
      </c>
      <c r="C22" s="450" t="s">
        <v>36</v>
      </c>
      <c r="D22" s="450"/>
      <c r="E22" s="261">
        <v>3.5000000000000003E-2</v>
      </c>
      <c r="F22" s="262" t="s">
        <v>152</v>
      </c>
    </row>
    <row r="23" spans="2:8" s="232" customFormat="1" ht="13.5" thickBot="1" x14ac:dyDescent="0.25">
      <c r="B23" s="472" t="s">
        <v>153</v>
      </c>
      <c r="C23" s="473"/>
      <c r="D23" s="473"/>
      <c r="E23" s="464"/>
      <c r="F23" s="474"/>
    </row>
    <row r="24" spans="2:8" s="232" customFormat="1" ht="32.25" customHeight="1" x14ac:dyDescent="0.2">
      <c r="B24" s="263">
        <v>4</v>
      </c>
      <c r="C24" s="470" t="s">
        <v>154</v>
      </c>
      <c r="D24" s="470"/>
      <c r="E24" s="264">
        <v>6.3500000000000001E-2</v>
      </c>
      <c r="F24" s="265" t="s">
        <v>155</v>
      </c>
    </row>
    <row r="25" spans="2:8" s="232" customFormat="1" ht="28.5" customHeight="1" x14ac:dyDescent="0.2">
      <c r="B25" s="253">
        <v>5</v>
      </c>
      <c r="C25" s="475" t="s">
        <v>156</v>
      </c>
      <c r="D25" s="475"/>
      <c r="E25" s="266">
        <v>1.4999999999999999E-2</v>
      </c>
      <c r="F25" s="256" t="s">
        <v>157</v>
      </c>
    </row>
    <row r="26" spans="2:8" s="248" customFormat="1" ht="51" x14ac:dyDescent="0.2">
      <c r="B26" s="253">
        <v>6</v>
      </c>
      <c r="C26" s="476" t="s">
        <v>158</v>
      </c>
      <c r="D26" s="477"/>
      <c r="E26" s="267"/>
      <c r="F26" s="256" t="s">
        <v>159</v>
      </c>
    </row>
    <row r="27" spans="2:8" ht="64.5" thickBot="1" x14ac:dyDescent="0.25">
      <c r="B27" s="253">
        <v>7</v>
      </c>
      <c r="C27" s="476" t="s">
        <v>160</v>
      </c>
      <c r="D27" s="477"/>
      <c r="E27" s="267"/>
      <c r="F27" s="256" t="s">
        <v>161</v>
      </c>
    </row>
    <row r="28" spans="2:8" s="232" customFormat="1" ht="51.75" hidden="1" thickBot="1" x14ac:dyDescent="0.25">
      <c r="B28" s="253">
        <v>8</v>
      </c>
      <c r="C28" s="475" t="s">
        <v>162</v>
      </c>
      <c r="D28" s="475"/>
      <c r="E28" s="255"/>
      <c r="F28" s="256" t="s">
        <v>163</v>
      </c>
    </row>
    <row r="29" spans="2:8" s="248" customFormat="1" ht="64.5" hidden="1" thickBot="1" x14ac:dyDescent="0.25">
      <c r="B29" s="260">
        <v>8</v>
      </c>
      <c r="C29" s="476" t="s">
        <v>164</v>
      </c>
      <c r="D29" s="477"/>
      <c r="E29" s="268"/>
      <c r="F29" s="262" t="s">
        <v>165</v>
      </c>
    </row>
    <row r="30" spans="2:8" s="232" customFormat="1" ht="39" hidden="1" thickBot="1" x14ac:dyDescent="0.25">
      <c r="B30" s="260">
        <v>9</v>
      </c>
      <c r="C30" s="450" t="s">
        <v>166</v>
      </c>
      <c r="D30" s="450"/>
      <c r="E30" s="269"/>
      <c r="F30" s="262" t="s">
        <v>167</v>
      </c>
    </row>
    <row r="31" spans="2:8" s="232" customFormat="1" ht="13.5" thickBot="1" x14ac:dyDescent="0.25">
      <c r="B31" s="472" t="s">
        <v>168</v>
      </c>
      <c r="C31" s="473"/>
      <c r="D31" s="473"/>
      <c r="E31" s="464"/>
      <c r="F31" s="474"/>
    </row>
    <row r="32" spans="2:8" s="248" customFormat="1" ht="77.25" customHeight="1" x14ac:dyDescent="0.2">
      <c r="B32" s="478">
        <v>8</v>
      </c>
      <c r="C32" s="460" t="s">
        <v>168</v>
      </c>
      <c r="D32" s="270" t="s">
        <v>169</v>
      </c>
      <c r="E32" s="271"/>
      <c r="F32" s="265" t="s">
        <v>170</v>
      </c>
    </row>
    <row r="33" spans="2:20" s="232" customFormat="1" ht="42.75" customHeight="1" thickBot="1" x14ac:dyDescent="0.25">
      <c r="B33" s="479"/>
      <c r="C33" s="461"/>
      <c r="D33" s="272" t="s">
        <v>171</v>
      </c>
      <c r="E33" s="273"/>
      <c r="F33" s="274" t="s">
        <v>172</v>
      </c>
    </row>
    <row r="34" spans="2:20" s="278" customFormat="1" ht="63" hidden="1" customHeight="1" x14ac:dyDescent="0.2">
      <c r="B34" s="263">
        <v>11</v>
      </c>
      <c r="C34" s="275"/>
      <c r="D34" s="276"/>
      <c r="E34" s="276"/>
      <c r="F34" s="277"/>
    </row>
    <row r="35" spans="2:20" s="282" customFormat="1" ht="16.5" hidden="1" customHeight="1" thickBot="1" x14ac:dyDescent="0.3">
      <c r="B35" s="279">
        <v>12</v>
      </c>
      <c r="C35" s="280"/>
      <c r="D35" s="280"/>
      <c r="E35" s="280"/>
      <c r="F35" s="281"/>
      <c r="H35" s="283"/>
      <c r="I35" s="283"/>
      <c r="J35" s="283"/>
    </row>
    <row r="36" spans="2:20" s="282" customFormat="1" ht="16.5" hidden="1" customHeight="1" thickBot="1" x14ac:dyDescent="0.3">
      <c r="B36" s="284">
        <v>13</v>
      </c>
      <c r="C36" s="285"/>
      <c r="D36" s="286"/>
      <c r="E36" s="286"/>
      <c r="F36" s="287"/>
      <c r="H36" s="283"/>
      <c r="I36" s="283"/>
      <c r="J36" s="283"/>
    </row>
    <row r="37" spans="2:20" s="282" customFormat="1" ht="16.5" hidden="1" customHeight="1" thickBot="1" x14ac:dyDescent="0.3">
      <c r="B37" s="288">
        <v>14</v>
      </c>
      <c r="C37" s="289"/>
      <c r="D37" s="290"/>
      <c r="E37" s="290"/>
      <c r="F37" s="291"/>
      <c r="H37" s="283"/>
      <c r="I37" s="283"/>
      <c r="J37" s="283"/>
    </row>
    <row r="38" spans="2:20" s="232" customFormat="1" ht="13.5" thickBot="1" x14ac:dyDescent="0.25">
      <c r="B38" s="472" t="s">
        <v>173</v>
      </c>
      <c r="C38" s="473"/>
      <c r="D38" s="473"/>
      <c r="E38" s="464"/>
      <c r="F38" s="474"/>
    </row>
    <row r="39" spans="2:20" s="232" customFormat="1" ht="111.75" customHeight="1" thickBot="1" x14ac:dyDescent="0.25">
      <c r="B39" s="247">
        <v>9</v>
      </c>
      <c r="C39" s="480" t="s">
        <v>174</v>
      </c>
      <c r="D39" s="480"/>
      <c r="E39" s="292">
        <v>1.4999999999999999E-2</v>
      </c>
      <c r="F39" s="293" t="s">
        <v>175</v>
      </c>
      <c r="H39" s="294"/>
    </row>
    <row r="40" spans="2:20" s="278" customFormat="1" ht="23.25" customHeight="1" x14ac:dyDescent="0.2">
      <c r="B40" s="295"/>
      <c r="C40" s="296" t="s">
        <v>176</v>
      </c>
      <c r="D40" s="297"/>
      <c r="E40" s="297"/>
      <c r="F40" s="298"/>
    </row>
    <row r="41" spans="2:20" s="302" customFormat="1" ht="36.75" customHeight="1" x14ac:dyDescent="0.25">
      <c r="B41" s="481" t="s">
        <v>177</v>
      </c>
      <c r="C41" s="481"/>
      <c r="D41" s="481"/>
      <c r="E41" s="481"/>
      <c r="F41" s="481"/>
      <c r="G41" s="299"/>
      <c r="H41" s="300"/>
      <c r="I41" s="301"/>
      <c r="J41" s="301"/>
      <c r="K41" s="301"/>
      <c r="L41" s="301"/>
      <c r="M41" s="301"/>
      <c r="N41" s="301"/>
      <c r="O41" s="301"/>
      <c r="P41" s="301"/>
      <c r="Q41" s="301"/>
      <c r="R41" s="301"/>
      <c r="S41" s="301"/>
      <c r="T41" s="301"/>
    </row>
    <row r="42" spans="2:20" s="308" customFormat="1" ht="9.75" customHeight="1" x14ac:dyDescent="0.25">
      <c r="B42" s="303"/>
      <c r="C42" s="303"/>
      <c r="D42" s="303"/>
      <c r="E42" s="303"/>
      <c r="F42" s="304"/>
      <c r="G42" s="305"/>
      <c r="H42" s="306"/>
      <c r="I42" s="307"/>
      <c r="J42" s="307"/>
      <c r="K42" s="307"/>
      <c r="L42" s="307"/>
      <c r="M42" s="307"/>
      <c r="N42" s="307"/>
      <c r="O42" s="307"/>
      <c r="P42" s="307"/>
      <c r="Q42" s="307"/>
      <c r="R42" s="307"/>
      <c r="S42" s="307"/>
      <c r="T42" s="307"/>
    </row>
    <row r="43" spans="2:20" s="232" customFormat="1" ht="31.5" customHeight="1" x14ac:dyDescent="0.2">
      <c r="B43" s="481" t="s">
        <v>178</v>
      </c>
      <c r="C43" s="481"/>
      <c r="D43" s="481"/>
      <c r="E43" s="481"/>
      <c r="F43" s="481"/>
    </row>
    <row r="44" spans="2:20" s="232" customFormat="1" ht="15.75" x14ac:dyDescent="0.25">
      <c r="B44" s="309"/>
      <c r="C44" s="309"/>
      <c r="D44" s="303"/>
      <c r="E44" s="303"/>
      <c r="F44" s="310"/>
    </row>
    <row r="45" spans="2:20" s="232" customFormat="1" ht="32.25" customHeight="1" x14ac:dyDescent="0.2">
      <c r="B45" s="481" t="s">
        <v>179</v>
      </c>
      <c r="C45" s="481"/>
      <c r="D45" s="481"/>
      <c r="E45" s="481"/>
      <c r="F45" s="481"/>
    </row>
    <row r="46" spans="2:20" s="232" customFormat="1" x14ac:dyDescent="0.2">
      <c r="B46" s="311"/>
      <c r="C46" s="311"/>
      <c r="D46" s="312"/>
      <c r="E46" s="312"/>
      <c r="F46" s="312"/>
    </row>
    <row r="47" spans="2:20" s="232" customFormat="1" ht="15.75" x14ac:dyDescent="0.2">
      <c r="B47" s="482"/>
      <c r="C47" s="482"/>
      <c r="D47" s="482"/>
      <c r="E47" s="482"/>
      <c r="F47" s="482"/>
    </row>
    <row r="48" spans="2:20" s="232" customFormat="1" x14ac:dyDescent="0.2">
      <c r="B48" s="311"/>
      <c r="C48" s="311"/>
      <c r="D48" s="312"/>
      <c r="E48" s="312"/>
      <c r="F48" s="312"/>
    </row>
    <row r="49" spans="2:6" s="232" customFormat="1" x14ac:dyDescent="0.2">
      <c r="B49" s="311"/>
      <c r="C49" s="311"/>
      <c r="D49" s="312"/>
      <c r="E49" s="312"/>
      <c r="F49" s="312"/>
    </row>
    <row r="50" spans="2:6" s="232" customFormat="1" x14ac:dyDescent="0.2">
      <c r="B50" s="311"/>
      <c r="C50" s="311"/>
      <c r="D50" s="312"/>
      <c r="E50" s="312"/>
      <c r="F50" s="312"/>
    </row>
    <row r="51" spans="2:6" s="232" customFormat="1" x14ac:dyDescent="0.2">
      <c r="B51" s="311"/>
      <c r="C51" s="311"/>
      <c r="D51" s="312"/>
      <c r="E51" s="312"/>
      <c r="F51" s="312"/>
    </row>
    <row r="52" spans="2:6" s="232" customFormat="1" x14ac:dyDescent="0.2">
      <c r="B52" s="311"/>
      <c r="C52" s="311"/>
      <c r="D52" s="312"/>
      <c r="E52" s="312"/>
      <c r="F52" s="312"/>
    </row>
    <row r="53" spans="2:6" s="232" customFormat="1" x14ac:dyDescent="0.2">
      <c r="B53" s="311"/>
      <c r="C53" s="311"/>
      <c r="D53" s="312"/>
      <c r="E53" s="312"/>
      <c r="F53" s="312"/>
    </row>
    <row r="54" spans="2:6" s="232" customFormat="1" x14ac:dyDescent="0.2">
      <c r="B54" s="311"/>
      <c r="C54" s="311"/>
      <c r="D54" s="312"/>
      <c r="E54" s="312"/>
      <c r="F54" s="312"/>
    </row>
    <row r="55" spans="2:6" s="232" customFormat="1" x14ac:dyDescent="0.2">
      <c r="B55" s="311"/>
      <c r="C55" s="311"/>
      <c r="D55" s="312"/>
      <c r="E55" s="312"/>
      <c r="F55" s="312"/>
    </row>
    <row r="56" spans="2:6" s="232" customFormat="1" x14ac:dyDescent="0.2">
      <c r="B56" s="311"/>
      <c r="C56" s="311"/>
      <c r="D56" s="312"/>
      <c r="E56" s="312"/>
      <c r="F56" s="312"/>
    </row>
    <row r="57" spans="2:6" x14ac:dyDescent="0.2">
      <c r="B57" s="311"/>
      <c r="C57" s="311"/>
      <c r="D57" s="313"/>
      <c r="E57" s="313"/>
      <c r="F57" s="313"/>
    </row>
    <row r="58" spans="2:6" x14ac:dyDescent="0.2">
      <c r="B58" s="311"/>
      <c r="C58" s="311"/>
      <c r="D58" s="313"/>
      <c r="E58" s="313"/>
      <c r="F58" s="313"/>
    </row>
    <row r="59" spans="2:6" x14ac:dyDescent="0.2">
      <c r="B59" s="311"/>
      <c r="C59" s="311"/>
      <c r="D59" s="313"/>
      <c r="E59" s="313"/>
      <c r="F59" s="313"/>
    </row>
    <row r="60" spans="2:6" x14ac:dyDescent="0.2">
      <c r="B60" s="311"/>
      <c r="C60" s="311"/>
      <c r="D60" s="313"/>
      <c r="E60" s="313"/>
      <c r="F60" s="313"/>
    </row>
    <row r="61" spans="2:6" x14ac:dyDescent="0.2">
      <c r="B61" s="311"/>
      <c r="C61" s="311"/>
      <c r="D61" s="313"/>
      <c r="E61" s="313"/>
      <c r="F61" s="313"/>
    </row>
    <row r="62" spans="2:6" x14ac:dyDescent="0.2">
      <c r="B62" s="311"/>
      <c r="C62" s="311"/>
      <c r="D62" s="313"/>
      <c r="E62" s="313"/>
      <c r="F62" s="313"/>
    </row>
  </sheetData>
  <mergeCells count="31">
    <mergeCell ref="C39:D39"/>
    <mergeCell ref="B41:F41"/>
    <mergeCell ref="B43:F43"/>
    <mergeCell ref="B45:F45"/>
    <mergeCell ref="B47:F47"/>
    <mergeCell ref="H18:H19"/>
    <mergeCell ref="B38:F38"/>
    <mergeCell ref="B23:F23"/>
    <mergeCell ref="C24:D24"/>
    <mergeCell ref="C25:D25"/>
    <mergeCell ref="C26:D26"/>
    <mergeCell ref="C27:D27"/>
    <mergeCell ref="C28:D28"/>
    <mergeCell ref="C29:D29"/>
    <mergeCell ref="C30:D30"/>
    <mergeCell ref="B31:F31"/>
    <mergeCell ref="B32:B33"/>
    <mergeCell ref="C32:C33"/>
    <mergeCell ref="C22:D22"/>
    <mergeCell ref="B6:F6"/>
    <mergeCell ref="B7:F7"/>
    <mergeCell ref="B8:F8"/>
    <mergeCell ref="B9:F9"/>
    <mergeCell ref="B10:B11"/>
    <mergeCell ref="C10:D11"/>
    <mergeCell ref="E10:E11"/>
    <mergeCell ref="F10:F11"/>
    <mergeCell ref="C13:D13"/>
    <mergeCell ref="C16:D16"/>
    <mergeCell ref="C17:F17"/>
    <mergeCell ref="C18:C2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E40" sqref="E40"/>
    </sheetView>
  </sheetViews>
  <sheetFormatPr defaultRowHeight="12.75" x14ac:dyDescent="0.2"/>
  <cols>
    <col min="1" max="1" width="5.7109375" style="315" customWidth="1"/>
    <col min="2" max="2" width="25.85546875" style="316" customWidth="1"/>
    <col min="3" max="3" width="12.42578125" style="316" customWidth="1"/>
    <col min="4" max="4" width="29.85546875" style="5" hidden="1" customWidth="1"/>
    <col min="5" max="5" width="35" style="5" customWidth="1"/>
    <col min="6" max="16384" width="9.140625" style="5"/>
  </cols>
  <sheetData>
    <row r="1" spans="1:5" hidden="1" x14ac:dyDescent="0.2">
      <c r="E1" s="41" t="s">
        <v>180</v>
      </c>
    </row>
    <row r="2" spans="1:5" hidden="1" x14ac:dyDescent="0.2">
      <c r="E2" s="41" t="s">
        <v>181</v>
      </c>
    </row>
    <row r="3" spans="1:5" hidden="1" x14ac:dyDescent="0.2"/>
    <row r="4" spans="1:5" hidden="1" x14ac:dyDescent="0.2"/>
    <row r="5" spans="1:5" x14ac:dyDescent="0.2">
      <c r="E5" s="317" t="s">
        <v>182</v>
      </c>
    </row>
    <row r="6" spans="1:5" ht="15.75" x14ac:dyDescent="0.25">
      <c r="A6" s="484" t="s">
        <v>183</v>
      </c>
      <c r="B6" s="484"/>
      <c r="C6" s="484"/>
      <c r="D6" s="484"/>
      <c r="E6" s="484"/>
    </row>
    <row r="7" spans="1:5" ht="15.75" x14ac:dyDescent="0.25">
      <c r="A7" s="484"/>
      <c r="B7" s="484"/>
      <c r="C7" s="484"/>
      <c r="D7" s="484"/>
      <c r="E7" s="484"/>
    </row>
    <row r="8" spans="1:5" ht="15.75" x14ac:dyDescent="0.25">
      <c r="A8" s="485" t="s">
        <v>126</v>
      </c>
      <c r="B8" s="485"/>
      <c r="C8" s="485"/>
      <c r="D8" s="485"/>
      <c r="E8" s="485"/>
    </row>
    <row r="9" spans="1:5" ht="16.5" thickBot="1" x14ac:dyDescent="0.3">
      <c r="A9" s="485" t="s">
        <v>127</v>
      </c>
      <c r="B9" s="485"/>
      <c r="C9" s="485"/>
      <c r="D9" s="485"/>
      <c r="E9" s="485"/>
    </row>
    <row r="10" spans="1:5" ht="25.5" customHeight="1" thickBot="1" x14ac:dyDescent="0.25">
      <c r="A10" s="318" t="s">
        <v>184</v>
      </c>
      <c r="B10" s="319" t="s">
        <v>185</v>
      </c>
      <c r="C10" s="319" t="s">
        <v>186</v>
      </c>
      <c r="D10" s="319" t="s">
        <v>187</v>
      </c>
      <c r="E10" s="320" t="s">
        <v>188</v>
      </c>
    </row>
    <row r="11" spans="1:5" x14ac:dyDescent="0.2">
      <c r="A11" s="321">
        <v>1</v>
      </c>
      <c r="B11" s="322" t="s">
        <v>189</v>
      </c>
      <c r="C11" s="322"/>
      <c r="D11" s="323"/>
      <c r="E11" s="324"/>
    </row>
    <row r="12" spans="1:5" ht="25.5" x14ac:dyDescent="0.2">
      <c r="A12" s="325" t="s">
        <v>190</v>
      </c>
      <c r="B12" s="326" t="s">
        <v>191</v>
      </c>
      <c r="C12" s="327"/>
      <c r="D12" s="327"/>
      <c r="E12" s="328"/>
    </row>
    <row r="13" spans="1:5" ht="39" customHeight="1" x14ac:dyDescent="0.2">
      <c r="A13" s="325" t="s">
        <v>192</v>
      </c>
      <c r="B13" s="326" t="s">
        <v>92</v>
      </c>
      <c r="C13" s="327"/>
      <c r="D13" s="327"/>
      <c r="E13" s="328"/>
    </row>
    <row r="14" spans="1:5" ht="51" x14ac:dyDescent="0.2">
      <c r="A14" s="325" t="s">
        <v>193</v>
      </c>
      <c r="B14" s="329" t="s">
        <v>194</v>
      </c>
      <c r="C14" s="327" t="s">
        <v>195</v>
      </c>
      <c r="D14" s="327"/>
      <c r="E14" s="328"/>
    </row>
    <row r="15" spans="1:5" ht="51" x14ac:dyDescent="0.2">
      <c r="A15" s="325" t="s">
        <v>5</v>
      </c>
      <c r="B15" s="329" t="s">
        <v>196</v>
      </c>
      <c r="C15" s="327"/>
      <c r="D15" s="327"/>
      <c r="E15" s="328"/>
    </row>
    <row r="16" spans="1:5" x14ac:dyDescent="0.2">
      <c r="A16" s="325"/>
      <c r="B16" s="329" t="s">
        <v>197</v>
      </c>
      <c r="C16" s="327" t="s">
        <v>198</v>
      </c>
      <c r="D16" s="327"/>
      <c r="E16" s="328"/>
    </row>
    <row r="17" spans="1:10" ht="25.5" x14ac:dyDescent="0.2">
      <c r="A17" s="325" t="s">
        <v>199</v>
      </c>
      <c r="B17" s="329" t="s">
        <v>200</v>
      </c>
      <c r="C17" s="327"/>
      <c r="D17" s="327"/>
      <c r="E17" s="328"/>
    </row>
    <row r="18" spans="1:10" x14ac:dyDescent="0.2">
      <c r="A18" s="325"/>
      <c r="B18" s="329"/>
      <c r="C18" s="327" t="s">
        <v>12</v>
      </c>
      <c r="D18" s="327"/>
      <c r="E18" s="328"/>
    </row>
    <row r="19" spans="1:10" ht="25.5" x14ac:dyDescent="0.2">
      <c r="A19" s="325" t="s">
        <v>201</v>
      </c>
      <c r="B19" s="329" t="s">
        <v>202</v>
      </c>
      <c r="C19" s="327"/>
      <c r="D19" s="327"/>
      <c r="E19" s="328"/>
    </row>
    <row r="20" spans="1:10" ht="13.5" thickBot="1" x14ac:dyDescent="0.25">
      <c r="A20" s="330"/>
      <c r="B20" s="331"/>
      <c r="C20" s="331" t="s">
        <v>12</v>
      </c>
      <c r="D20" s="331"/>
      <c r="E20" s="332"/>
    </row>
    <row r="21" spans="1:10" x14ac:dyDescent="0.2">
      <c r="A21" s="333"/>
      <c r="B21" s="334"/>
      <c r="C21" s="334"/>
      <c r="D21" s="316"/>
      <c r="E21" s="316"/>
    </row>
    <row r="22" spans="1:10" ht="36.75" hidden="1" customHeight="1" x14ac:dyDescent="0.2">
      <c r="A22" s="486" t="s">
        <v>203</v>
      </c>
      <c r="B22" s="486"/>
      <c r="C22" s="486"/>
      <c r="D22" s="486"/>
      <c r="E22" s="486"/>
    </row>
    <row r="23" spans="1:10" ht="55.5" hidden="1" customHeight="1" x14ac:dyDescent="0.2">
      <c r="A23" s="487"/>
      <c r="B23" s="487"/>
      <c r="C23" s="487"/>
      <c r="D23" s="487"/>
      <c r="E23" s="487"/>
    </row>
    <row r="24" spans="1:10" hidden="1" x14ac:dyDescent="0.2"/>
    <row r="25" spans="1:10" ht="28.5" hidden="1" customHeight="1" x14ac:dyDescent="0.2">
      <c r="A25" s="335"/>
      <c r="B25" s="483" t="s">
        <v>59</v>
      </c>
      <c r="C25" s="483"/>
      <c r="D25" s="336" t="s">
        <v>60</v>
      </c>
      <c r="E25" s="337" t="s">
        <v>61</v>
      </c>
      <c r="F25" s="338"/>
      <c r="G25" s="338"/>
      <c r="H25" s="338"/>
      <c r="I25" s="338"/>
      <c r="J25" s="339"/>
    </row>
    <row r="26" spans="1:10" hidden="1" x14ac:dyDescent="0.2">
      <c r="B26" s="41"/>
      <c r="C26" s="41"/>
      <c r="D26" s="41"/>
      <c r="E26" s="213" t="s">
        <v>62</v>
      </c>
      <c r="F26" s="340"/>
      <c r="G26" s="340"/>
      <c r="H26" s="340"/>
      <c r="I26" s="340"/>
      <c r="J26" s="339"/>
    </row>
    <row r="27" spans="1:10" hidden="1" x14ac:dyDescent="0.2">
      <c r="B27" s="41"/>
      <c r="C27" s="41"/>
      <c r="D27" s="41"/>
      <c r="E27" s="341"/>
      <c r="F27" s="341"/>
      <c r="G27" s="341"/>
      <c r="H27" s="341"/>
      <c r="I27" s="341"/>
      <c r="J27" s="339"/>
    </row>
    <row r="28" spans="1:10" hidden="1" x14ac:dyDescent="0.2"/>
    <row r="30" spans="1:10" ht="15.75" hidden="1" x14ac:dyDescent="0.25">
      <c r="A30" s="41"/>
      <c r="B30" s="342" t="s">
        <v>204</v>
      </c>
      <c r="C30" s="343"/>
      <c r="D30" s="343"/>
      <c r="E30" s="342" t="s">
        <v>205</v>
      </c>
      <c r="F30" s="344"/>
      <c r="G30" s="343"/>
      <c r="H30" s="343"/>
      <c r="I30" s="342" t="s">
        <v>205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Газопровод</vt:lpstr>
      <vt:lpstr>пр1 к ф8</vt:lpstr>
      <vt:lpstr>Прил №2</vt:lpstr>
      <vt:lpstr>Прил №3</vt:lpstr>
      <vt:lpstr>Прило 1кФ9</vt:lpstr>
      <vt:lpstr>Прил 2к Ф9 </vt:lpstr>
      <vt:lpstr>'Прило 1кФ9'!Заголовки_для_печати</vt:lpstr>
      <vt:lpstr>Газопровод!Область_печати</vt:lpstr>
      <vt:lpstr>'Прил 2к Ф9 '!Область_печати</vt:lpstr>
      <vt:lpstr>'Прил №3'!Область_печати</vt:lpstr>
      <vt:lpstr>'Прило 1кФ9'!Область_печати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2015-06-02T06:46:03Z</cp:lastPrinted>
  <dcterms:created xsi:type="dcterms:W3CDTF">2003-01-28T12:33:10Z</dcterms:created>
  <dcterms:modified xsi:type="dcterms:W3CDTF">2015-06-02T06:46:17Z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