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 activeTab="3"/>
  </bookViews>
  <sheets>
    <sheet name="Форма 8.1 ДНС-2" sheetId="11" r:id="rId1"/>
    <sheet name="Форма 8.1.1 ПНР ДНС-2" sheetId="13" r:id="rId2"/>
    <sheet name="Форма 8.2 БКНС-2" sheetId="10" r:id="rId3"/>
    <sheet name="Форма 8.2.2 ПНР БКНС-2" sheetId="12" r:id="rId4"/>
    <sheet name="Приложение №1 к 8" sheetId="4" r:id="rId5"/>
    <sheet name="Приложение №2 к 8" sheetId="3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2">#REF!</definedName>
    <definedName name="_1Excel_BuiltIn_Print_Area_4_1" localSheetId="3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 localSheetId="2">#REF!</definedName>
    <definedName name="_2Excel_BuiltIn_Print_Area_5_1" localSheetId="3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3">#REF!</definedName>
    <definedName name="_3Excel_BuiltIn_Print_Titles_2_1">#REF!</definedName>
    <definedName name="_4Excel_BuiltIn_Print_Titles_3_1" localSheetId="0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0">#REF!</definedName>
    <definedName name="DiscontRate" localSheetId="1">#REF!</definedName>
    <definedName name="DiscontRate" localSheetId="2">#REF!</definedName>
    <definedName name="DiscontRate" localSheetId="3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>#REF!</definedName>
    <definedName name="Excel_BuiltIn_Print_Area_6" localSheetId="0">#REF!</definedName>
    <definedName name="Excel_BuiltIn_Print_Area_6" localSheetId="2">#REF!</definedName>
    <definedName name="Excel_BuiltIn_Print_Area_6">#REF!</definedName>
    <definedName name="Excel_BuiltIn_Print_Titles_2" localSheetId="0">#REF!</definedName>
    <definedName name="Excel_BuiltIn_Print_Titles_2" localSheetId="2">#REF!</definedName>
    <definedName name="Excel_BuiltIn_Print_Titles_2">#REF!</definedName>
    <definedName name="Excel_BuiltIn_Print_Titles_3" localSheetId="0">#REF!</definedName>
    <definedName name="Excel_BuiltIn_Print_Titles_3" localSheetId="2">#REF!</definedName>
    <definedName name="Excel_BuiltIn_Print_Titles_3">#REF!</definedName>
    <definedName name="блок" localSheetId="0">#REF!</definedName>
    <definedName name="блок" localSheetId="2">#REF!</definedName>
    <definedName name="блок">#REF!</definedName>
    <definedName name="весмп" localSheetId="0">#REF!</definedName>
    <definedName name="весмп" localSheetId="2">#REF!</definedName>
    <definedName name="весмп">#REF!</definedName>
    <definedName name="врем" localSheetId="0">#REF!</definedName>
    <definedName name="врем" localSheetId="2">#REF!</definedName>
    <definedName name="врем">#REF!</definedName>
    <definedName name="высл" localSheetId="0">#REF!</definedName>
    <definedName name="высл" localSheetId="2">#REF!</definedName>
    <definedName name="высл">#REF!</definedName>
    <definedName name="ггг">#REF!</definedName>
    <definedName name="группа" localSheetId="0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0">#REF!</definedName>
    <definedName name="дол" localSheetId="2">#REF!</definedName>
    <definedName name="дол">#REF!</definedName>
    <definedName name="допотп" localSheetId="0">#REF!</definedName>
    <definedName name="допотп" localSheetId="2">#REF!</definedName>
    <definedName name="допотп">#REF!</definedName>
    <definedName name="ДЦ1" localSheetId="0">#REF!</definedName>
    <definedName name="ДЦ1" localSheetId="2">#REF!</definedName>
    <definedName name="ДЦ1">#REF!</definedName>
    <definedName name="ДЦ10" localSheetId="0">#REF!</definedName>
    <definedName name="ДЦ10" localSheetId="2">#REF!</definedName>
    <definedName name="ДЦ10">#REF!</definedName>
    <definedName name="ДЦ11" localSheetId="0">#REF!</definedName>
    <definedName name="ДЦ11" localSheetId="2">#REF!</definedName>
    <definedName name="ДЦ11">#REF!</definedName>
    <definedName name="ДЦ12" localSheetId="0">#REF!</definedName>
    <definedName name="ДЦ12" localSheetId="2">#REF!</definedName>
    <definedName name="ДЦ12">#REF!</definedName>
    <definedName name="ДЦ13" localSheetId="0">#REF!</definedName>
    <definedName name="ДЦ13" localSheetId="2">#REF!</definedName>
    <definedName name="ДЦ13">#REF!</definedName>
    <definedName name="ДЦ14" localSheetId="0">#REF!</definedName>
    <definedName name="ДЦ14" localSheetId="2">#REF!</definedName>
    <definedName name="ДЦ14">#REF!</definedName>
    <definedName name="ДЦ15" localSheetId="0">#REF!</definedName>
    <definedName name="ДЦ15" localSheetId="2">#REF!</definedName>
    <definedName name="ДЦ15">#REF!</definedName>
    <definedName name="ДЦ16" localSheetId="0">#REF!</definedName>
    <definedName name="ДЦ16" localSheetId="2">#REF!</definedName>
    <definedName name="ДЦ16">#REF!</definedName>
    <definedName name="ДЦ17" localSheetId="0">#REF!</definedName>
    <definedName name="ДЦ17" localSheetId="2">#REF!</definedName>
    <definedName name="ДЦ17">#REF!</definedName>
    <definedName name="ДЦ18" localSheetId="0">#REF!</definedName>
    <definedName name="ДЦ18" localSheetId="2">#REF!</definedName>
    <definedName name="ДЦ18">#REF!</definedName>
    <definedName name="ДЦ19" localSheetId="0">#REF!</definedName>
    <definedName name="ДЦ19" localSheetId="2">#REF!</definedName>
    <definedName name="ДЦ19">#REF!</definedName>
    <definedName name="ДЦ2" localSheetId="0">#REF!</definedName>
    <definedName name="ДЦ2" localSheetId="2">#REF!</definedName>
    <definedName name="ДЦ2">#REF!</definedName>
    <definedName name="ДЦ2_" localSheetId="0">#REF!</definedName>
    <definedName name="ДЦ2_" localSheetId="2">#REF!</definedName>
    <definedName name="ДЦ2_">#REF!</definedName>
    <definedName name="ДЦ20" localSheetId="0">#REF!</definedName>
    <definedName name="ДЦ20" localSheetId="2">#REF!</definedName>
    <definedName name="ДЦ20">#REF!</definedName>
    <definedName name="ДЦ20_1" localSheetId="0">#REF!</definedName>
    <definedName name="ДЦ20_1" localSheetId="2">#REF!</definedName>
    <definedName name="ДЦ20_1">#REF!</definedName>
    <definedName name="ДЦ21" localSheetId="0">#REF!</definedName>
    <definedName name="ДЦ21" localSheetId="2">#REF!</definedName>
    <definedName name="ДЦ21">#REF!</definedName>
    <definedName name="ДЦ22" localSheetId="0">#REF!</definedName>
    <definedName name="ДЦ22" localSheetId="2">#REF!</definedName>
    <definedName name="ДЦ22">#REF!</definedName>
    <definedName name="ДЦ23" localSheetId="0">#REF!</definedName>
    <definedName name="ДЦ23" localSheetId="2">#REF!</definedName>
    <definedName name="ДЦ23">#REF!</definedName>
    <definedName name="ДЦ24" localSheetId="0">#REF!</definedName>
    <definedName name="ДЦ24" localSheetId="2">#REF!</definedName>
    <definedName name="ДЦ24">#REF!</definedName>
    <definedName name="ДЦ25" localSheetId="0">#REF!</definedName>
    <definedName name="ДЦ25" localSheetId="2">#REF!</definedName>
    <definedName name="ДЦ25">#REF!</definedName>
    <definedName name="ДЦ26" localSheetId="0">#REF!</definedName>
    <definedName name="ДЦ26" localSheetId="2">#REF!</definedName>
    <definedName name="ДЦ26">#REF!</definedName>
    <definedName name="ДЦ3" localSheetId="0">#REF!</definedName>
    <definedName name="ДЦ3" localSheetId="2">#REF!</definedName>
    <definedName name="ДЦ3">#REF!</definedName>
    <definedName name="ДЦ3_" localSheetId="0">#REF!</definedName>
    <definedName name="ДЦ3_" localSheetId="2">#REF!</definedName>
    <definedName name="ДЦ3_">#REF!</definedName>
    <definedName name="ДЦ4" localSheetId="0">#REF!</definedName>
    <definedName name="ДЦ4" localSheetId="2">#REF!</definedName>
    <definedName name="ДЦ4">#REF!</definedName>
    <definedName name="ДЦ5" localSheetId="0">#REF!</definedName>
    <definedName name="ДЦ5" localSheetId="2">#REF!</definedName>
    <definedName name="ДЦ5">#REF!</definedName>
    <definedName name="ДЦ6" localSheetId="0">#REF!</definedName>
    <definedName name="ДЦ6" localSheetId="2">#REF!</definedName>
    <definedName name="ДЦ6">#REF!</definedName>
    <definedName name="ДЦ6_1" localSheetId="0">#REF!</definedName>
    <definedName name="ДЦ6_1" localSheetId="2">#REF!</definedName>
    <definedName name="ДЦ6_1">#REF!</definedName>
    <definedName name="ДЦ7" localSheetId="0">#REF!</definedName>
    <definedName name="ДЦ7" localSheetId="2">#REF!</definedName>
    <definedName name="ДЦ7">#REF!</definedName>
    <definedName name="ДЦ8" localSheetId="0">#REF!</definedName>
    <definedName name="ДЦ8" localSheetId="2">#REF!</definedName>
    <definedName name="ДЦ8">#REF!</definedName>
    <definedName name="ДЦ9" localSheetId="0">#REF!</definedName>
    <definedName name="ДЦ9" localSheetId="2">#REF!</definedName>
    <definedName name="ДЦ9">#REF!</definedName>
    <definedName name="емм" localSheetId="0">#REF!</definedName>
    <definedName name="емм" localSheetId="2">#REF!</definedName>
    <definedName name="емм">#REF!</definedName>
    <definedName name="_xlnm.Print_Titles" localSheetId="5">'Приложение №2 к 8'!$8:$8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0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0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0">#REF!</definedName>
    <definedName name="зпо" localSheetId="2">#REF!</definedName>
    <definedName name="зпо">#REF!</definedName>
    <definedName name="зппр" localSheetId="0">#REF!</definedName>
    <definedName name="зппр" localSheetId="2">#REF!</definedName>
    <definedName name="зппр">#REF!</definedName>
    <definedName name="зпч" localSheetId="0">#REF!</definedName>
    <definedName name="зпч" localSheetId="2">#REF!</definedName>
    <definedName name="зпч">#REF!</definedName>
    <definedName name="зу" localSheetId="0">#REF!</definedName>
    <definedName name="зу" localSheetId="2">#REF!</definedName>
    <definedName name="зу">#REF!</definedName>
    <definedName name="и_н_п" localSheetId="0">#REF!</definedName>
    <definedName name="и_н_п" localSheetId="2">#REF!</definedName>
    <definedName name="и_н_п">#REF!</definedName>
    <definedName name="изп" localSheetId="0">#REF!</definedName>
    <definedName name="изп" localSheetId="2">#REF!</definedName>
    <definedName name="изп">#REF!</definedName>
    <definedName name="имат" localSheetId="0">#REF!</definedName>
    <definedName name="имат" localSheetId="2">#REF!</definedName>
    <definedName name="имат">#REF!</definedName>
    <definedName name="иматзак" localSheetId="0">#REF!</definedName>
    <definedName name="иматзак" localSheetId="2">#REF!</definedName>
    <definedName name="иматзак">#REF!</definedName>
    <definedName name="иматпод" localSheetId="0">#REF!</definedName>
    <definedName name="иматпод" localSheetId="2">#REF!</definedName>
    <definedName name="иматпод">#REF!</definedName>
    <definedName name="имя" localSheetId="0">#REF!</definedName>
    <definedName name="имя" localSheetId="2">#REF!</definedName>
    <definedName name="имя">#REF!</definedName>
    <definedName name="Инвестор" localSheetId="0">#REF!</definedName>
    <definedName name="Инвестор" localSheetId="2">#REF!</definedName>
    <definedName name="Инвестор">#REF!</definedName>
    <definedName name="инд1" localSheetId="0">#REF!</definedName>
    <definedName name="инд1" localSheetId="2">#REF!</definedName>
    <definedName name="инд1">#REF!</definedName>
    <definedName name="инд11" localSheetId="0">#REF!</definedName>
    <definedName name="инд11" localSheetId="2">#REF!</definedName>
    <definedName name="инд11">#REF!</definedName>
    <definedName name="инд12" localSheetId="0">#REF!</definedName>
    <definedName name="инд12" localSheetId="2">#REF!</definedName>
    <definedName name="инд12">#REF!</definedName>
    <definedName name="инд13" localSheetId="0">#REF!</definedName>
    <definedName name="инд13" localSheetId="2">#REF!</definedName>
    <definedName name="инд13">#REF!</definedName>
    <definedName name="инд3" localSheetId="0">#REF!</definedName>
    <definedName name="инд3" localSheetId="2">#REF!</definedName>
    <definedName name="инд3">#REF!</definedName>
    <definedName name="инд4" localSheetId="0">#REF!</definedName>
    <definedName name="инд4" localSheetId="2">#REF!</definedName>
    <definedName name="инд4">#REF!</definedName>
    <definedName name="инд5" localSheetId="0">#REF!</definedName>
    <definedName name="инд5" localSheetId="2">#REF!</definedName>
    <definedName name="инд5">#REF!</definedName>
    <definedName name="инд6" localSheetId="0">#REF!</definedName>
    <definedName name="инд6" localSheetId="2">#REF!</definedName>
    <definedName name="инд6">#REF!</definedName>
    <definedName name="инд7" localSheetId="0">#REF!</definedName>
    <definedName name="инд7" localSheetId="2">#REF!</definedName>
    <definedName name="инд7">#REF!</definedName>
    <definedName name="инд8" localSheetId="0">#REF!</definedName>
    <definedName name="инд8" localSheetId="2">#REF!</definedName>
    <definedName name="инд8">#REF!</definedName>
    <definedName name="инд9" localSheetId="0">#REF!</definedName>
    <definedName name="инд9" localSheetId="2">#REF!</definedName>
    <definedName name="инд9">#REF!</definedName>
    <definedName name="Индекс_ЛН_группы_строек" localSheetId="0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0">#REF!</definedName>
    <definedName name="Индекс_ЛН_объекта" localSheetId="2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0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0">#REF!</definedName>
    <definedName name="Итого_ОЗП" localSheetId="2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0">#REF!</definedName>
    <definedName name="Итого_ПЗ" localSheetId="2">#REF!</definedName>
    <definedName name="Итого_ПЗ">#REF!</definedName>
    <definedName name="Итого_ПЗ_в_базисных_ценах" localSheetId="0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 localSheetId="2">#REF!</definedName>
    <definedName name="иэмм">#REF!</definedName>
    <definedName name="к_ЗПМ" localSheetId="0">#REF!</definedName>
    <definedName name="к_ЗПМ" localSheetId="2">#REF!</definedName>
    <definedName name="к_ЗПМ">#REF!</definedName>
    <definedName name="к_МАТ" localSheetId="0">#REF!</definedName>
    <definedName name="к_МАТ" localSheetId="2">#REF!</definedName>
    <definedName name="к_МАТ">#REF!</definedName>
    <definedName name="к_ОЗП" localSheetId="0">#REF!</definedName>
    <definedName name="к_ОЗП" localSheetId="2">#REF!</definedName>
    <definedName name="к_ОЗП">#REF!</definedName>
    <definedName name="к_ПЗ" localSheetId="0">#REF!</definedName>
    <definedName name="к_ПЗ" localSheetId="2">#REF!</definedName>
    <definedName name="к_ПЗ">#REF!</definedName>
    <definedName name="к_ЭМ" localSheetId="0">#REF!</definedName>
    <definedName name="к_ЭМ" localSheetId="2">#REF!</definedName>
    <definedName name="к_ЭМ">#REF!</definedName>
    <definedName name="кве">#REF!</definedName>
    <definedName name="кмм" localSheetId="0">#REF!</definedName>
    <definedName name="кмм" localSheetId="2">#REF!</definedName>
    <definedName name="кмм">#REF!</definedName>
    <definedName name="кмо" localSheetId="0">#REF!</definedName>
    <definedName name="кмо" localSheetId="2">#REF!</definedName>
    <definedName name="кмо">#REF!</definedName>
    <definedName name="кол" localSheetId="0">#REF!</definedName>
    <definedName name="кол" localSheetId="2">#REF!</definedName>
    <definedName name="кол">#REF!</definedName>
    <definedName name="лот1" localSheetId="0">#REF!</definedName>
    <definedName name="лот1" localSheetId="2">#REF!</definedName>
    <definedName name="лот1">#REF!</definedName>
    <definedName name="м" localSheetId="0">#REF!</definedName>
    <definedName name="м" localSheetId="2">#REF!</definedName>
    <definedName name="м">#REF!</definedName>
    <definedName name="масмес" localSheetId="0">#REF!</definedName>
    <definedName name="масмес" localSheetId="2">#REF!</definedName>
    <definedName name="масмес">#REF!</definedName>
    <definedName name="мат" localSheetId="0">#REF!</definedName>
    <definedName name="мат" localSheetId="2">#REF!</definedName>
    <definedName name="мат">#REF!</definedName>
    <definedName name="матз" localSheetId="0">#REF!</definedName>
    <definedName name="матз" localSheetId="2">#REF!</definedName>
    <definedName name="матз">#REF!</definedName>
    <definedName name="матпз" localSheetId="0">#REF!</definedName>
    <definedName name="матпз" localSheetId="2">#REF!</definedName>
    <definedName name="матпз">#REF!</definedName>
    <definedName name="мех" localSheetId="0">#REF!</definedName>
    <definedName name="мех" localSheetId="2">#REF!</definedName>
    <definedName name="мех">#REF!</definedName>
    <definedName name="мз" localSheetId="0">#REF!</definedName>
    <definedName name="мз" localSheetId="2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0">#REF!</definedName>
    <definedName name="н" localSheetId="2">#REF!</definedName>
    <definedName name="н">#REF!</definedName>
    <definedName name="Наименование_группы_строек" localSheetId="0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2">#REF!</definedName>
    <definedName name="Наименование_стройки">#REF!</definedName>
    <definedName name="НДС" localSheetId="0">#REF!</definedName>
    <definedName name="НДС" localSheetId="2">#REF!</definedName>
    <definedName name="НДС">#REF!</definedName>
    <definedName name="нет" localSheetId="0">#REF!</definedName>
    <definedName name="нет" localSheetId="2">#REF!</definedName>
    <definedName name="нет">#REF!</definedName>
    <definedName name="нзу" localSheetId="0">#REF!</definedName>
    <definedName name="нзу" localSheetId="2">#REF!</definedName>
    <definedName name="нзу">#REF!</definedName>
    <definedName name="ннр" localSheetId="0">#REF!</definedName>
    <definedName name="ннр" localSheetId="2">#REF!</definedName>
    <definedName name="ннр">#REF!</definedName>
    <definedName name="ннр0" localSheetId="0">#REF!</definedName>
    <definedName name="ннр0" localSheetId="2">#REF!</definedName>
    <definedName name="ннр0">#REF!</definedName>
    <definedName name="ннркс" localSheetId="0">#REF!</definedName>
    <definedName name="ннркс" localSheetId="2">#REF!</definedName>
    <definedName name="ннркс">#REF!</definedName>
    <definedName name="ннрс" localSheetId="0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0">#REF!</definedName>
    <definedName name="нр" localSheetId="2">#REF!</definedName>
    <definedName name="нр">#REF!</definedName>
    <definedName name="_xlnm.Print_Area" localSheetId="5">'Приложение №2 к 8'!$A$1:$M$26</definedName>
    <definedName name="_xlnm.Print_Area" localSheetId="0">'Форма 8.1 ДНС-2'!$A$1:$V$74</definedName>
    <definedName name="_xlnm.Print_Area" localSheetId="1">'Форма 8.1.1 ПНР ДНС-2'!$A$1:$X$61</definedName>
    <definedName name="_xlnm.Print_Area" localSheetId="2">'Форма 8.2 БКНС-2'!$A$1:$V$70</definedName>
    <definedName name="_xlnm.Print_Area" localSheetId="3">'Форма 8.2.2 ПНР БКНС-2'!$A$1:$X$62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0">#REF!</definedName>
    <definedName name="Описание_объекта" localSheetId="2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0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2">#REF!</definedName>
    <definedName name="Описание_стройки">#REF!</definedName>
    <definedName name="Основание" localSheetId="0">#REF!</definedName>
    <definedName name="Основание" localSheetId="2">#REF!</definedName>
    <definedName name="Основание">#REF!</definedName>
    <definedName name="отп" localSheetId="0">#REF!</definedName>
    <definedName name="отп" localSheetId="2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0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0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>#REF!</definedName>
    <definedName name="перм" localSheetId="0">#REF!</definedName>
    <definedName name="перм" localSheetId="1">#REF!</definedName>
    <definedName name="перм" localSheetId="2">#REF!</definedName>
    <definedName name="перм" localSheetId="3">#REF!</definedName>
    <definedName name="перм">#REF!</definedName>
    <definedName name="перо" localSheetId="0">#REF!</definedName>
    <definedName name="перо" localSheetId="2">#REF!</definedName>
    <definedName name="перо">#REF!</definedName>
    <definedName name="пЗуВр" localSheetId="0">#REF!</definedName>
    <definedName name="пЗуВр" localSheetId="2">#REF!</definedName>
    <definedName name="пЗуВр">#REF!</definedName>
    <definedName name="поток2" localSheetId="0">#REF!</definedName>
    <definedName name="поток2" localSheetId="2">#REF!</definedName>
    <definedName name="поток2">#REF!</definedName>
    <definedName name="пПрВр" localSheetId="0">#REF!</definedName>
    <definedName name="пПрВр" localSheetId="2">#REF!</definedName>
    <definedName name="пПрВр">#REF!</definedName>
    <definedName name="ПРВ" localSheetId="0">[3]ИДвалка!#REF!</definedName>
    <definedName name="ПРВ" localSheetId="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0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0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0">#REF!</definedName>
    <definedName name="Проверил" localSheetId="2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 localSheetId="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0">#REF!</definedName>
    <definedName name="рак" localSheetId="2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0">#REF!</definedName>
    <definedName name="рк" localSheetId="2">#REF!</definedName>
    <definedName name="рк">#REF!</definedName>
    <definedName name="с" localSheetId="0">#REF!</definedName>
    <definedName name="с" localSheetId="2">#REF!</definedName>
    <definedName name="с">#REF!</definedName>
    <definedName name="с21" localSheetId="0">#REF!</definedName>
    <definedName name="с21" localSheetId="2">#REF!</definedName>
    <definedName name="с21">#REF!</definedName>
    <definedName name="са" localSheetId="0">#REF!</definedName>
    <definedName name="са" localSheetId="2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0">#REF!</definedName>
    <definedName name="сн" localSheetId="2">#REF!</definedName>
    <definedName name="сн">#REF!</definedName>
    <definedName name="сн_рк" localSheetId="0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2">#REF!</definedName>
    <definedName name="Составил">#REF!</definedName>
    <definedName name="сп" localSheetId="0">#REF!</definedName>
    <definedName name="сп" localSheetId="2">#REF!</definedName>
    <definedName name="сп">#REF!</definedName>
    <definedName name="ссммрр" localSheetId="0">#REF!</definedName>
    <definedName name="ссммрр" localSheetId="2">#REF!</definedName>
    <definedName name="ссммрр">#REF!</definedName>
    <definedName name="сто" localSheetId="0">#REF!</definedName>
    <definedName name="сто" localSheetId="2">#REF!</definedName>
    <definedName name="сто">#REF!</definedName>
    <definedName name="сто2" localSheetId="0">#REF!</definedName>
    <definedName name="сто2" localSheetId="2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0">#REF!</definedName>
    <definedName name="стр21" localSheetId="2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 localSheetId="2">#REF!</definedName>
    <definedName name="сут">#REF!</definedName>
    <definedName name="т11" localSheetId="0">#REF!</definedName>
    <definedName name="т11" localSheetId="2">#REF!</definedName>
    <definedName name="т11">#REF!</definedName>
    <definedName name="т12" localSheetId="0">#REF!</definedName>
    <definedName name="т12" localSheetId="2">#REF!</definedName>
    <definedName name="т12">#REF!</definedName>
    <definedName name="т13" localSheetId="0">#REF!</definedName>
    <definedName name="т13" localSheetId="2">#REF!</definedName>
    <definedName name="т13">#REF!</definedName>
    <definedName name="т14" localSheetId="0">#REF!</definedName>
    <definedName name="т14" localSheetId="2">#REF!</definedName>
    <definedName name="т14">#REF!</definedName>
    <definedName name="т15" localSheetId="0">#REF!</definedName>
    <definedName name="т15" localSheetId="2">#REF!</definedName>
    <definedName name="т15">#REF!</definedName>
    <definedName name="т16" localSheetId="0">#REF!</definedName>
    <definedName name="т16" localSheetId="2">#REF!</definedName>
    <definedName name="т16">#REF!</definedName>
    <definedName name="т17" localSheetId="0">#REF!</definedName>
    <definedName name="т17" localSheetId="2">#REF!</definedName>
    <definedName name="т17">#REF!</definedName>
    <definedName name="т18" localSheetId="0">#REF!</definedName>
    <definedName name="т18" localSheetId="2">#REF!</definedName>
    <definedName name="т18">#REF!</definedName>
    <definedName name="т19" localSheetId="0">#REF!</definedName>
    <definedName name="т19" localSheetId="2">#REF!</definedName>
    <definedName name="т19">#REF!</definedName>
    <definedName name="т20" localSheetId="0">#REF!</definedName>
    <definedName name="т20" localSheetId="2">#REF!</definedName>
    <definedName name="т20">#REF!</definedName>
    <definedName name="т21" localSheetId="0">#REF!</definedName>
    <definedName name="т21" localSheetId="2">#REF!</definedName>
    <definedName name="т21">#REF!</definedName>
    <definedName name="т22" localSheetId="0">#REF!</definedName>
    <definedName name="т22" localSheetId="2">#REF!</definedName>
    <definedName name="т22">#REF!</definedName>
    <definedName name="т23" localSheetId="0">#REF!</definedName>
    <definedName name="т23" localSheetId="2">#REF!</definedName>
    <definedName name="т23">#REF!</definedName>
    <definedName name="т24" localSheetId="0">#REF!</definedName>
    <definedName name="т24" localSheetId="2">#REF!</definedName>
    <definedName name="т24">#REF!</definedName>
    <definedName name="т25" localSheetId="0">#REF!</definedName>
    <definedName name="т25" localSheetId="2">#REF!</definedName>
    <definedName name="т25">#REF!</definedName>
    <definedName name="т26" localSheetId="0">#REF!</definedName>
    <definedName name="т26" localSheetId="2">#REF!</definedName>
    <definedName name="т26">#REF!</definedName>
    <definedName name="т27" localSheetId="0">#REF!</definedName>
    <definedName name="т27" localSheetId="2">#REF!</definedName>
    <definedName name="т27">#REF!</definedName>
    <definedName name="т28" localSheetId="0">#REF!</definedName>
    <definedName name="т28" localSheetId="2">#REF!</definedName>
    <definedName name="т28">#REF!</definedName>
    <definedName name="т29" localSheetId="0">#REF!</definedName>
    <definedName name="т29" localSheetId="2">#REF!</definedName>
    <definedName name="т29">#REF!</definedName>
    <definedName name="т30" localSheetId="0">#REF!</definedName>
    <definedName name="т30" localSheetId="2">#REF!</definedName>
    <definedName name="т30">#REF!</definedName>
    <definedName name="т31" localSheetId="0">#REF!</definedName>
    <definedName name="т31" localSheetId="2">#REF!</definedName>
    <definedName name="т31">#REF!</definedName>
    <definedName name="т32" localSheetId="0">#REF!</definedName>
    <definedName name="т32" localSheetId="2">#REF!</definedName>
    <definedName name="т32">#REF!</definedName>
    <definedName name="т33" localSheetId="0">#REF!</definedName>
    <definedName name="т33" localSheetId="2">#REF!</definedName>
    <definedName name="т33">#REF!</definedName>
    <definedName name="т34" localSheetId="0">#REF!</definedName>
    <definedName name="т34" localSheetId="2">#REF!</definedName>
    <definedName name="т34">#REF!</definedName>
    <definedName name="т35" localSheetId="0">#REF!</definedName>
    <definedName name="т35" localSheetId="2">#REF!</definedName>
    <definedName name="т35">#REF!</definedName>
    <definedName name="т36" localSheetId="0">#REF!</definedName>
    <definedName name="т36" localSheetId="2">#REF!</definedName>
    <definedName name="т36">#REF!</definedName>
    <definedName name="т37" localSheetId="0">#REF!</definedName>
    <definedName name="т37" localSheetId="2">#REF!</definedName>
    <definedName name="т37">#REF!</definedName>
    <definedName name="т38" localSheetId="0">#REF!</definedName>
    <definedName name="т38" localSheetId="2">#REF!</definedName>
    <definedName name="т38">#REF!</definedName>
    <definedName name="т39" localSheetId="0">#REF!</definedName>
    <definedName name="т39" localSheetId="2">#REF!</definedName>
    <definedName name="т39">#REF!</definedName>
    <definedName name="т40" localSheetId="0">#REF!</definedName>
    <definedName name="т40" localSheetId="2">#REF!</definedName>
    <definedName name="т40">#REF!</definedName>
    <definedName name="т41" localSheetId="0">#REF!</definedName>
    <definedName name="т41" localSheetId="2">#REF!</definedName>
    <definedName name="т41">#REF!</definedName>
    <definedName name="т42" localSheetId="0">#REF!</definedName>
    <definedName name="т42" localSheetId="2">#REF!</definedName>
    <definedName name="т42">#REF!</definedName>
    <definedName name="т43" localSheetId="0">#REF!</definedName>
    <definedName name="т43" localSheetId="2">#REF!</definedName>
    <definedName name="т43">#REF!</definedName>
    <definedName name="т44" localSheetId="0">#REF!</definedName>
    <definedName name="т44" localSheetId="2">#REF!</definedName>
    <definedName name="т44">#REF!</definedName>
    <definedName name="т45" localSheetId="0">#REF!</definedName>
    <definedName name="т45" localSheetId="2">#REF!</definedName>
    <definedName name="т45">#REF!</definedName>
    <definedName name="т46" localSheetId="0">#REF!</definedName>
    <definedName name="т46" localSheetId="2">#REF!</definedName>
    <definedName name="т46">#REF!</definedName>
    <definedName name="т47" localSheetId="0">#REF!</definedName>
    <definedName name="т47" localSheetId="2">#REF!</definedName>
    <definedName name="т47">#REF!</definedName>
    <definedName name="т48" localSheetId="0">#REF!</definedName>
    <definedName name="т48" localSheetId="2">#REF!</definedName>
    <definedName name="т48">#REF!</definedName>
    <definedName name="т49" localSheetId="0">#REF!</definedName>
    <definedName name="т49" localSheetId="2">#REF!</definedName>
    <definedName name="т49">#REF!</definedName>
    <definedName name="т50" localSheetId="0">#REF!</definedName>
    <definedName name="т50" localSheetId="2">#REF!</definedName>
    <definedName name="т50">#REF!</definedName>
    <definedName name="т51" localSheetId="0">#REF!</definedName>
    <definedName name="т51" localSheetId="2">#REF!</definedName>
    <definedName name="т51">#REF!</definedName>
    <definedName name="т52" localSheetId="0">#REF!</definedName>
    <definedName name="т52" localSheetId="2">#REF!</definedName>
    <definedName name="т52">#REF!</definedName>
    <definedName name="т53" localSheetId="0">#REF!</definedName>
    <definedName name="т53" localSheetId="2">#REF!</definedName>
    <definedName name="т53">#REF!</definedName>
    <definedName name="т54" localSheetId="0">#REF!</definedName>
    <definedName name="т54" localSheetId="2">#REF!</definedName>
    <definedName name="т54">#REF!</definedName>
    <definedName name="т55" localSheetId="0">#REF!</definedName>
    <definedName name="т55" localSheetId="2">#REF!</definedName>
    <definedName name="т55">#REF!</definedName>
    <definedName name="т56" localSheetId="0">#REF!</definedName>
    <definedName name="т56" localSheetId="2">#REF!</definedName>
    <definedName name="т56">#REF!</definedName>
    <definedName name="т57" localSheetId="0">#REF!</definedName>
    <definedName name="т57" localSheetId="2">#REF!</definedName>
    <definedName name="т57">#REF!</definedName>
    <definedName name="т58" localSheetId="0">#REF!</definedName>
    <definedName name="т58" localSheetId="2">#REF!</definedName>
    <definedName name="т58">#REF!</definedName>
    <definedName name="т59" localSheetId="0">#REF!</definedName>
    <definedName name="т59" localSheetId="2">#REF!</definedName>
    <definedName name="т59">#REF!</definedName>
    <definedName name="т60" localSheetId="0">#REF!</definedName>
    <definedName name="т60" localSheetId="2">#REF!</definedName>
    <definedName name="т60">#REF!</definedName>
    <definedName name="тар" localSheetId="0">#REF!</definedName>
    <definedName name="тар" localSheetId="2">#REF!</definedName>
    <definedName name="тар">#REF!</definedName>
    <definedName name="Тарифы" localSheetId="0">#REF!</definedName>
    <definedName name="Тарифы" localSheetId="2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0">#REF!</definedName>
    <definedName name="тро" localSheetId="2">#REF!</definedName>
    <definedName name="тро">#REF!</definedName>
    <definedName name="трр" localSheetId="0">#REF!</definedName>
    <definedName name="трр" localSheetId="2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0">#REF!</definedName>
    <definedName name="ФОТ" localSheetId="2">#REF!</definedName>
    <definedName name="ФОТ">#REF!</definedName>
    <definedName name="фотм" localSheetId="0">#REF!</definedName>
    <definedName name="фотм" localSheetId="2">#REF!</definedName>
    <definedName name="фотм">#REF!</definedName>
    <definedName name="фотр" localSheetId="0">#REF!</definedName>
    <definedName name="фотр" localSheetId="2">#REF!</definedName>
    <definedName name="фотр">#REF!</definedName>
    <definedName name="челдн" localSheetId="0">#REF!</definedName>
    <definedName name="челдн" localSheetId="2">#REF!</definedName>
    <definedName name="челдн">#REF!</definedName>
    <definedName name="чм" localSheetId="0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 localSheetId="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8" i="11" l="1"/>
  <c r="L28" i="11"/>
  <c r="K28" i="11"/>
  <c r="I28" i="11"/>
  <c r="H28" i="11"/>
  <c r="G28" i="11"/>
  <c r="F28" i="11"/>
  <c r="E28" i="11"/>
  <c r="D28" i="11"/>
  <c r="O12" i="13"/>
  <c r="N12" i="13"/>
  <c r="K12" i="13"/>
  <c r="J12" i="13"/>
  <c r="E12" i="13"/>
  <c r="D12" i="13"/>
  <c r="O13" i="12"/>
  <c r="N13" i="12"/>
  <c r="K13" i="12"/>
  <c r="J13" i="12"/>
  <c r="E13" i="12"/>
  <c r="D13" i="12"/>
  <c r="M25" i="10"/>
  <c r="L25" i="10"/>
  <c r="K25" i="10"/>
  <c r="I25" i="10"/>
  <c r="H25" i="10"/>
  <c r="G25" i="10"/>
  <c r="F25" i="10"/>
  <c r="E25" i="10"/>
  <c r="D25" i="10"/>
  <c r="E51" i="13" l="1"/>
  <c r="D11" i="13"/>
  <c r="B11" i="13"/>
  <c r="D10" i="13"/>
  <c r="B10" i="13"/>
  <c r="B9" i="13"/>
  <c r="B8" i="13"/>
  <c r="E52" i="12" l="1"/>
  <c r="D12" i="12"/>
  <c r="D11" i="12"/>
  <c r="D10" i="12"/>
  <c r="B9" i="12"/>
  <c r="B8" i="12"/>
  <c r="E62" i="11" l="1"/>
  <c r="M27" i="11"/>
  <c r="D27" i="11"/>
  <c r="M26" i="11"/>
  <c r="D26" i="11"/>
  <c r="M25" i="11"/>
  <c r="G25" i="11"/>
  <c r="D25" i="11"/>
  <c r="M24" i="11"/>
  <c r="D24" i="11"/>
  <c r="M23" i="11"/>
  <c r="D23" i="11"/>
  <c r="M22" i="11"/>
  <c r="D22" i="11"/>
  <c r="M21" i="11"/>
  <c r="D21" i="11"/>
  <c r="M20" i="11"/>
  <c r="D20" i="11"/>
  <c r="M19" i="11"/>
  <c r="D19" i="11"/>
  <c r="M18" i="11"/>
  <c r="D18" i="11"/>
  <c r="M17" i="11"/>
  <c r="D17" i="11"/>
  <c r="M16" i="11"/>
  <c r="D16" i="11"/>
  <c r="M15" i="11"/>
  <c r="D15" i="11"/>
  <c r="M14" i="11"/>
  <c r="D14" i="11"/>
  <c r="M13" i="11"/>
  <c r="D13" i="11"/>
  <c r="M12" i="11"/>
  <c r="D12" i="11"/>
  <c r="M11" i="11"/>
  <c r="D11" i="11"/>
  <c r="B10" i="11"/>
  <c r="B9" i="11"/>
  <c r="S8" i="11"/>
  <c r="Q8" i="11"/>
  <c r="O8" i="11"/>
  <c r="B8" i="11"/>
  <c r="E58" i="10"/>
  <c r="M24" i="10"/>
  <c r="D24" i="10"/>
  <c r="M23" i="10"/>
  <c r="D23" i="10"/>
  <c r="M22" i="10"/>
  <c r="D22" i="10"/>
  <c r="M21" i="10"/>
  <c r="D21" i="10"/>
  <c r="M20" i="10"/>
  <c r="D20" i="10"/>
  <c r="M19" i="10"/>
  <c r="D19" i="10"/>
  <c r="M18" i="10"/>
  <c r="D18" i="10"/>
  <c r="M17" i="10"/>
  <c r="D17" i="10"/>
  <c r="M16" i="10"/>
  <c r="D16" i="10"/>
  <c r="M15" i="10"/>
  <c r="D15" i="10"/>
  <c r="M14" i="10"/>
  <c r="D14" i="10"/>
  <c r="M13" i="10"/>
  <c r="D13" i="10"/>
  <c r="M12" i="10"/>
  <c r="D12" i="10"/>
  <c r="M11" i="10"/>
  <c r="D11" i="10"/>
  <c r="B10" i="10"/>
  <c r="B9" i="10"/>
  <c r="S8" i="10"/>
  <c r="Q8" i="10"/>
  <c r="O8" i="10"/>
  <c r="B8" i="10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<sst xmlns="http://schemas.openxmlformats.org/spreadsheetml/2006/main" count="476" uniqueCount="201">
  <si>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</si>
  <si>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</si>
  <si>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</si>
  <si>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</si>
  <si>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</si>
  <si>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</si>
  <si>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</si>
  <si>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</si>
  <si>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</si>
  <si>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</si>
  <si>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</si>
  <si>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</si>
  <si>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</si>
  <si>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</si>
  <si>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</si>
  <si>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</si>
  <si>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</si>
  <si>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</si>
  <si>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</si>
  <si>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</si>
  <si>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</si>
  <si>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</si>
  <si>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</si>
  <si>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</si>
  <si>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</si>
  <si>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</si>
  <si>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</si>
  <si>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</si>
  <si>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</si>
  <si>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</si>
  <si>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</si>
  <si>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</si>
  <si>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</si>
  <si>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</si>
  <si>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</si>
  <si>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</si>
  <si>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</si>
  <si>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</si>
  <si>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</si>
  <si>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</si>
  <si>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</si>
  <si>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</si>
  <si>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</si>
  <si>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</si>
  <si>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</si>
  <si>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</si>
  <si>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</si>
  <si>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</si>
  <si>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</si>
  <si>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</si>
  <si>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</si>
  <si>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</si>
  <si>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</si>
  <si>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</si>
  <si>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</si>
  <si>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</si>
  <si>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</si>
  <si>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</si>
  <si>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</si>
  <si>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</si>
  <si>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</si>
  <si>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</si>
  <si>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</si>
  <si>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</si>
  <si>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</si>
  <si>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</si>
  <si>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</si>
  <si>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</si>
  <si>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</si>
  <si>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</si>
  <si>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</si>
  <si>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</si>
  <si>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</si>
  <si>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</si>
  <si>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</si>
  <si>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</si>
  <si>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</si>
  <si>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</si>
  <si>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</si>
  <si>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</si>
  <si>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</si>
  <si>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</si>
  <si>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</si>
  <si>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</si>
  <si>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</si>
  <si>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</si>
  <si>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</si>
  <si>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</si>
  <si>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</si>
  <si>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</si>
  <si>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</si>
  <si>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</si>
  <si>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</si>
  <si>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</si>
  <si>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</si>
  <si>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</si>
  <si>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</si>
  <si>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</si>
  <si>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</si>
  <si>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</si>
  <si>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</si>
  <si>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</si>
  <si>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</si>
  <si>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</si>
  <si>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</si>
  <si>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</si>
  <si>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 xml:space="preserve">Приложение №2 к форме 8 </t>
  </si>
  <si>
    <t xml:space="preserve">Приложение №1 к форме 8 </t>
  </si>
  <si>
    <t>Затраты на эксплуатацию машин и механизмов                           (без учета гр.6)</t>
  </si>
  <si>
    <t>Транспорт материалов</t>
  </si>
  <si>
    <t>Перебазировка техники (Приложение 1)</t>
  </si>
  <si>
    <t>Транспортировка материалов (Приложение 2)</t>
  </si>
  <si>
    <t>Заказчика</t>
  </si>
  <si>
    <t>Подрядчика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</si>
  <si>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</si>
  <si>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</si>
  <si>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</si>
  <si>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</si>
  <si>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</si>
  <si>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</si>
  <si>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Индекс эксплуатации машин и механизмов (без учета гр.6)</t>
  </si>
  <si>
    <t>Оборудование</t>
  </si>
  <si>
    <t>01-01-01</t>
  </si>
  <si>
    <t>Демонтажные работы. БКНС-2</t>
  </si>
  <si>
    <t>02-01-01</t>
  </si>
  <si>
    <t>Строительные работы. БКНС</t>
  </si>
  <si>
    <t>02-01-02</t>
  </si>
  <si>
    <t>Приобретение и монтаж БКНС</t>
  </si>
  <si>
    <t>02-02-01</t>
  </si>
  <si>
    <t>Сети технологические, БКНС-2</t>
  </si>
  <si>
    <t>02-03-01</t>
  </si>
  <si>
    <t>Сети контроля и автоматизации, БКНС-2</t>
  </si>
  <si>
    <t>03-01-01</t>
  </si>
  <si>
    <t>Строительные работы. Эстакада, БКНС-2</t>
  </si>
  <si>
    <t>03-01-02</t>
  </si>
  <si>
    <t>Строительные работы. Молниеотвод МО1,БКНС-2</t>
  </si>
  <si>
    <t>04-01-01</t>
  </si>
  <si>
    <t>Сети электрические, БКНС-2</t>
  </si>
  <si>
    <t>06-01-01</t>
  </si>
  <si>
    <t>Строительные работы. Дренажная емкость V=8 м3, БКНС-2</t>
  </si>
  <si>
    <t>06-01-02</t>
  </si>
  <si>
    <t>Приобретение и монтаж технологического оборудования, арматуры, трубопроводов. Дренажная емкость V=8 м3.</t>
  </si>
  <si>
    <t>07-01-01</t>
  </si>
  <si>
    <t>Благоустройство, БКНС-2</t>
  </si>
  <si>
    <t>07-01-02</t>
  </si>
  <si>
    <t>Ограждение, БКНС-2</t>
  </si>
  <si>
    <t>07-02-01</t>
  </si>
  <si>
    <t>Вертикальная планировка, БКНС-2</t>
  </si>
  <si>
    <t>07-03-01</t>
  </si>
  <si>
    <t>Проезды и площадки, БКНС-2</t>
  </si>
  <si>
    <t>Демонтажные работы. Насосная подтоварной воды.</t>
  </si>
  <si>
    <t>Строительные работы. Насосная подтоварной воды.</t>
  </si>
  <si>
    <t>Приобретение и монтаж технологического оборудования, арматуры, трубопроводов.  Насосная подтоварной воды.</t>
  </si>
  <si>
    <t>02-01-03</t>
  </si>
  <si>
    <t>Техническое обеспечение АСУ ТП. Насосная подтоварной воды.</t>
  </si>
  <si>
    <t>Сети технологические. Насосная подтоварной воды.</t>
  </si>
  <si>
    <t>Сети контроля и автоматизации. Насосная подтоварной воды.</t>
  </si>
  <si>
    <t>Строительные работы. ПКУ.</t>
  </si>
  <si>
    <t>04-01-02</t>
  </si>
  <si>
    <t>Приобретение и монтаж ПКУ. Насосная подтоварной воды.</t>
  </si>
  <si>
    <t>04-02-01</t>
  </si>
  <si>
    <t>Сети электрические. Насосная подтоварной воды.</t>
  </si>
  <si>
    <t>05-01-01</t>
  </si>
  <si>
    <t>Сети связи. Насосная подтоварной воды.</t>
  </si>
  <si>
    <t>05-01-02</t>
  </si>
  <si>
    <t>Сети пожарной сигнализации. Насосная подтоварной воды.</t>
  </si>
  <si>
    <t>Вертикальная планировка. Насосная подтоварной воды.</t>
  </si>
  <si>
    <t>Проезды и площадки. Насосная подтоварной воды.</t>
  </si>
  <si>
    <t>Благоустройство. Насосная подтоварной воды.</t>
  </si>
  <si>
    <t>01-01-01 доп.</t>
  </si>
  <si>
    <t>02-01-01 доп.</t>
  </si>
  <si>
    <t>02-02-01 доп.</t>
  </si>
  <si>
    <t>Затраты на эксплуатацию машин и механизмов (без учета гр.8)</t>
  </si>
  <si>
    <t>Затраты труда</t>
  </si>
  <si>
    <t>Тех.отчет 1,5%</t>
  </si>
  <si>
    <t>перевозка материалов</t>
  </si>
  <si>
    <t>291/2015</t>
  </si>
  <si>
    <t>Корректировка ПО АРМ-операторная</t>
  </si>
  <si>
    <t xml:space="preserve">292/2015 </t>
  </si>
  <si>
    <t>Пуско-наладочные работы средств КИПиА.</t>
  </si>
  <si>
    <t>290/2015</t>
  </si>
  <si>
    <t>Пуско-наладочные работы пожарной сигнализации</t>
  </si>
  <si>
    <t>Итого:</t>
  </si>
  <si>
    <t>ИТОГО с ВРзиС</t>
  </si>
  <si>
    <t>Перебазировка техники (Приложение 3)</t>
  </si>
  <si>
    <t>Транспортировка материалов (Приложение 4)</t>
  </si>
  <si>
    <t>Итого прочие работы и затраты</t>
  </si>
  <si>
    <t>Стоимость материалов (Приложение 2)</t>
  </si>
  <si>
    <t>Тех.отчет 1,5 %</t>
  </si>
  <si>
    <t>Перевозка</t>
  </si>
  <si>
    <t xml:space="preserve">Уровень оплаты труда </t>
  </si>
  <si>
    <t xml:space="preserve">Индекс к общей сметной стоимости </t>
  </si>
  <si>
    <t>(….)</t>
  </si>
  <si>
    <t>288/2015</t>
  </si>
  <si>
    <t>289/2015</t>
  </si>
  <si>
    <t>Стоимость материалов (Приложение 3.1 к форме 8.1, 8.1.1)</t>
  </si>
  <si>
    <t>Стоимость материалов (Приложение 3.2 к форме 8.2, 8.2.2)</t>
  </si>
  <si>
    <t>Форма 8.1</t>
  </si>
  <si>
    <t>Форма 8.1.1</t>
  </si>
  <si>
    <t>Форма 8.2</t>
  </si>
  <si>
    <t>Форма 8.2.2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</si>
</sst>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2" formatCode="_-* #,##0.00_р_._-;\-* #,##0.00_р_._-;_-* \-??_р_._-;_-@_-"/>
    <numFmt numFmtId="193" formatCode="0.00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b/>
      <i/>
      <u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92" fontId="9" fillId="0" borderId="0" applyFill="0" applyBorder="0" applyAlignment="0" applyProtection="0"/>
    <xf numFmtId="0" fontId="2" fillId="0" borderId="8">
      <alignment vertical="top" wrapText="1"/>
    </xf>
    <xf numFmtId="0" fontId="76" fillId="0" borderId="0"/>
  </cellStyleXfs>
  <cellXfs count="576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60" fillId="0" borderId="8" xfId="0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4" fillId="0" borderId="0" xfId="0" applyFont="1" applyFill="1" applyAlignment="1">
      <alignment vertical="top"/>
    </xf>
    <xf numFmtId="49" fontId="60" fillId="0" borderId="39" xfId="0" applyNumberFormat="1" applyFont="1" applyFill="1" applyBorder="1" applyAlignment="1">
      <alignment horizontal="center" vertical="center" wrapText="1"/>
    </xf>
    <xf numFmtId="49" fontId="60" fillId="0" borderId="40" xfId="0" applyNumberFormat="1" applyFont="1" applyFill="1" applyBorder="1" applyAlignment="1">
      <alignment horizontal="center" vertical="center" wrapText="1"/>
    </xf>
    <xf numFmtId="49" fontId="60" fillId="0" borderId="41" xfId="0" applyNumberFormat="1" applyFont="1" applyFill="1" applyBorder="1" applyAlignment="1">
      <alignment horizontal="center" vertical="center" wrapText="1"/>
    </xf>
    <xf numFmtId="0" fontId="64" fillId="28" borderId="42" xfId="0" applyFont="1" applyFill="1" applyBorder="1" applyAlignment="1">
      <alignment vertical="top"/>
    </xf>
    <xf numFmtId="49" fontId="60" fillId="0" borderId="43" xfId="0" applyNumberFormat="1" applyFont="1" applyFill="1" applyBorder="1" applyAlignment="1">
      <alignment horizontal="center" vertical="top" wrapText="1"/>
    </xf>
    <xf numFmtId="49" fontId="60" fillId="0" borderId="44" xfId="0" applyNumberFormat="1" applyFont="1" applyFill="1" applyBorder="1" applyAlignment="1">
      <alignment horizontal="left" vertical="top" wrapText="1"/>
    </xf>
    <xf numFmtId="187" fontId="65" fillId="0" borderId="44" xfId="0" applyNumberFormat="1" applyFont="1" applyFill="1" applyBorder="1" applyAlignment="1">
      <alignment horizontal="center" vertical="top"/>
    </xf>
    <xf numFmtId="0" fontId="60" fillId="0" borderId="44" xfId="0" applyNumberFormat="1" applyFont="1" applyFill="1" applyBorder="1" applyAlignment="1">
      <alignment horizontal="center" vertical="top"/>
    </xf>
    <xf numFmtId="0" fontId="60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0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49" fontId="66" fillId="0" borderId="46" xfId="0" applyNumberFormat="1" applyFont="1" applyFill="1" applyBorder="1" applyAlignment="1">
      <alignment horizontal="center" vertical="top" wrapText="1"/>
    </xf>
    <xf numFmtId="0" fontId="66" fillId="0" borderId="47" xfId="0" applyNumberFormat="1" applyFont="1" applyFill="1" applyBorder="1" applyAlignment="1">
      <alignment horizontal="right" vertical="top" wrapText="1"/>
    </xf>
    <xf numFmtId="187" fontId="66" fillId="0" borderId="47" xfId="0" applyNumberFormat="1" applyFont="1" applyFill="1" applyBorder="1" applyAlignment="1">
      <alignment horizontal="center" vertical="top"/>
    </xf>
    <xf numFmtId="0" fontId="66" fillId="0" borderId="47" xfId="0" applyNumberFormat="1" applyFont="1" applyFill="1" applyBorder="1" applyAlignment="1">
      <alignment horizontal="center" vertical="top"/>
    </xf>
    <xf numFmtId="3" fontId="66" fillId="0" borderId="47" xfId="0" applyNumberFormat="1" applyFont="1" applyFill="1" applyBorder="1" applyAlignment="1">
      <alignment horizontal="center" vertical="top"/>
    </xf>
    <xf numFmtId="0" fontId="66" fillId="0" borderId="47" xfId="0" applyFont="1" applyFill="1" applyBorder="1" applyAlignment="1">
      <alignment horizontal="center" vertical="top"/>
    </xf>
    <xf numFmtId="188" fontId="66" fillId="0" borderId="47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 wrapText="1"/>
    </xf>
    <xf numFmtId="0" fontId="64" fillId="0" borderId="42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59" fillId="0" borderId="51" xfId="0" applyFont="1" applyFill="1" applyBorder="1" applyAlignment="1">
      <alignment horizontal="center" vertical="top" wrapText="1"/>
    </xf>
    <xf numFmtId="0" fontId="59" fillId="0" borderId="52" xfId="0" applyFont="1" applyFill="1" applyBorder="1" applyAlignment="1">
      <alignment horizontal="left" vertical="top"/>
    </xf>
    <xf numFmtId="187" fontId="59" fillId="0" borderId="52" xfId="0" applyNumberFormat="1" applyFont="1" applyFill="1" applyBorder="1" applyAlignment="1">
      <alignment horizontal="center" vertical="top" wrapText="1"/>
    </xf>
    <xf numFmtId="0" fontId="59" fillId="0" borderId="52" xfId="0" applyNumberFormat="1" applyFont="1" applyFill="1" applyBorder="1" applyAlignment="1">
      <alignment horizontal="center" vertical="top" wrapText="1"/>
    </xf>
    <xf numFmtId="3" fontId="59" fillId="0" borderId="52" xfId="0" applyNumberFormat="1" applyFont="1" applyFill="1" applyBorder="1" applyAlignment="1">
      <alignment horizontal="center" vertical="top" wrapText="1"/>
    </xf>
    <xf numFmtId="0" fontId="59" fillId="0" borderId="52" xfId="0" applyFont="1" applyFill="1" applyBorder="1" applyAlignment="1">
      <alignment horizontal="center" vertical="top" wrapText="1"/>
    </xf>
    <xf numFmtId="3" fontId="61" fillId="0" borderId="53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8" xfId="909" applyNumberFormat="1" applyFont="1" applyBorder="1" applyAlignment="1">
      <alignment horizontal="center" vertical="center" wrapText="1"/>
    </xf>
    <xf numFmtId="4" fontId="4" fillId="30" borderId="33" xfId="909" applyFont="1" applyFill="1" applyBorder="1" applyAlignment="1">
      <alignment horizontal="left" vertical="center" wrapText="1"/>
    </xf>
    <xf numFmtId="3" fontId="4" fillId="0" borderId="33" xfId="909" applyNumberFormat="1" applyFont="1" applyBorder="1" applyAlignment="1">
      <alignment horizontal="center" vertical="center" wrapText="1"/>
    </xf>
    <xf numFmtId="4" fontId="4" fillId="0" borderId="33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33" xfId="909" applyFont="1" applyBorder="1" applyAlignment="1">
      <alignment horizontal="left" vertical="center" wrapText="1"/>
    </xf>
    <xf numFmtId="4" fontId="4" fillId="0" borderId="37" xfId="909" applyFont="1" applyBorder="1" applyAlignment="1">
      <alignment horizontal="left" vertical="center" wrapText="1"/>
    </xf>
    <xf numFmtId="3" fontId="4" fillId="0" borderId="37" xfId="909" applyNumberFormat="1" applyFont="1" applyBorder="1" applyAlignment="1">
      <alignment horizontal="center" vertical="center" wrapText="1"/>
    </xf>
    <xf numFmtId="3" fontId="4" fillId="0" borderId="50" xfId="909" applyNumberFormat="1" applyFont="1" applyBorder="1" applyAlignment="1">
      <alignment horizontal="center" vertical="center" wrapText="1"/>
    </xf>
    <xf numFmtId="4" fontId="4" fillId="0" borderId="37" xfId="909" applyNumberFormat="1" applyFont="1" applyBorder="1" applyAlignment="1">
      <alignment horizontal="center" vertical="center" wrapText="1"/>
    </xf>
    <xf numFmtId="4" fontId="4" fillId="0" borderId="38" xfId="909" applyNumberFormat="1" applyFont="1" applyBorder="1" applyAlignment="1">
      <alignment horizontal="center" vertical="center" wrapText="1"/>
    </xf>
    <xf numFmtId="4" fontId="4" fillId="25" borderId="59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9" xfId="909" applyFont="1" applyFill="1" applyBorder="1" applyAlignment="1">
      <alignment vertical="center" wrapText="1"/>
    </xf>
    <xf numFmtId="4" fontId="4" fillId="30" borderId="37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61" xfId="909" applyFont="1" applyFill="1" applyBorder="1" applyAlignment="1">
      <alignment horizontal="left" vertical="center" wrapText="1"/>
    </xf>
    <xf numFmtId="4" fontId="60" fillId="25" borderId="62" xfId="909" applyFont="1" applyFill="1" applyBorder="1" applyAlignment="1">
      <alignment horizontal="left" vertical="center" wrapText="1"/>
    </xf>
    <xf numFmtId="3" fontId="4" fillId="0" borderId="62" xfId="909" applyNumberFormat="1" applyFont="1" applyBorder="1" applyAlignment="1">
      <alignment horizontal="center" vertical="center" wrapText="1"/>
    </xf>
    <xf numFmtId="4" fontId="4" fillId="0" borderId="62" xfId="909" applyNumberFormat="1" applyFont="1" applyBorder="1" applyAlignment="1">
      <alignment horizontal="center" vertical="center" wrapText="1"/>
    </xf>
    <xf numFmtId="4" fontId="4" fillId="0" borderId="62" xfId="909" applyFont="1" applyBorder="1" applyAlignment="1">
      <alignment horizontal="center" vertical="center" wrapText="1"/>
    </xf>
    <xf numFmtId="4" fontId="4" fillId="0" borderId="63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59" fillId="0" borderId="0" xfId="1" applyFont="1"/>
    <xf numFmtId="4" fontId="59" fillId="16" borderId="68" xfId="1" applyNumberFormat="1" applyFont="1" applyFill="1" applyBorder="1" applyAlignment="1">
      <alignment horizontal="center" vertical="top" wrapText="1"/>
    </xf>
    <xf numFmtId="4" fontId="62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1" xfId="990" applyFont="1" applyFill="1" applyBorder="1" applyAlignment="1">
      <alignment horizontal="left" vertical="top"/>
    </xf>
    <xf numFmtId="0" fontId="4" fillId="0" borderId="71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5" xfId="990" applyFont="1" applyFill="1" applyBorder="1" applyAlignment="1">
      <alignment horizontal="center" vertical="top"/>
    </xf>
    <xf numFmtId="0" fontId="59" fillId="0" borderId="5" xfId="990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0" fontId="59" fillId="0" borderId="37" xfId="990" applyFont="1" applyFill="1" applyBorder="1" applyAlignment="1">
      <alignment horizontal="left" vertical="top"/>
    </xf>
    <xf numFmtId="0" fontId="4" fillId="0" borderId="37" xfId="1" applyFont="1" applyBorder="1" applyAlignment="1">
      <alignment horizontal="center"/>
    </xf>
    <xf numFmtId="1" fontId="59" fillId="0" borderId="38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0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62" xfId="1" applyFont="1" applyBorder="1"/>
    <xf numFmtId="0" fontId="59" fillId="0" borderId="0" xfId="1" applyFont="1" applyBorder="1"/>
    <xf numFmtId="0" fontId="74" fillId="31" borderId="0" xfId="808" applyNumberFormat="1" applyFont="1" applyFill="1" applyAlignment="1">
      <alignment vertical="center" wrapText="1"/>
    </xf>
    <xf numFmtId="4" fontId="75" fillId="31" borderId="0" xfId="909" applyFont="1" applyFill="1">
      <alignment vertical="center"/>
    </xf>
    <xf numFmtId="0" fontId="4" fillId="0" borderId="62" xfId="1" applyFont="1" applyBorder="1" applyAlignment="1">
      <alignment horizontal="center"/>
    </xf>
    <xf numFmtId="4" fontId="59" fillId="16" borderId="62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horizontal="center" vertical="top" wrapText="1"/>
    </xf>
    <xf numFmtId="0" fontId="29" fillId="0" borderId="0" xfId="1" applyFont="1" applyAlignment="1">
      <alignment horizontal="center"/>
    </xf>
    <xf numFmtId="0" fontId="59" fillId="31" borderId="35" xfId="1" applyFont="1" applyFill="1" applyBorder="1" applyAlignment="1">
      <alignment horizontal="center"/>
    </xf>
    <xf numFmtId="1" fontId="59" fillId="31" borderId="37" xfId="989" quotePrefix="1" applyNumberFormat="1" applyFont="1" applyFill="1" applyBorder="1" applyAlignment="1" applyProtection="1">
      <alignment horizontal="center"/>
      <protection locked="0"/>
    </xf>
    <xf numFmtId="1" fontId="59" fillId="31" borderId="70" xfId="989" quotePrefix="1" applyNumberFormat="1" applyFont="1" applyFill="1" applyBorder="1" applyAlignment="1" applyProtection="1">
      <alignment horizontal="center"/>
      <protection locked="0"/>
    </xf>
    <xf numFmtId="1" fontId="59" fillId="31" borderId="35" xfId="989" quotePrefix="1" applyNumberFormat="1" applyFont="1" applyFill="1" applyBorder="1" applyAlignment="1" applyProtection="1">
      <alignment horizontal="center"/>
      <protection locked="0"/>
    </xf>
    <xf numFmtId="1" fontId="59" fillId="31" borderId="38" xfId="989" quotePrefix="1" applyNumberFormat="1" applyFont="1" applyFill="1" applyBorder="1" applyAlignment="1" applyProtection="1">
      <alignment horizontal="center"/>
      <protection locked="0"/>
    </xf>
    <xf numFmtId="1" fontId="59" fillId="31" borderId="36" xfId="989" quotePrefix="1" applyNumberFormat="1" applyFont="1" applyFill="1" applyBorder="1" applyAlignment="1" applyProtection="1">
      <alignment horizontal="center"/>
      <protection locked="0"/>
    </xf>
    <xf numFmtId="0" fontId="62" fillId="35" borderId="7" xfId="1" applyFont="1" applyFill="1" applyBorder="1" applyAlignment="1">
      <alignment horizontal="center" vertical="center" wrapText="1"/>
    </xf>
    <xf numFmtId="4" fontId="62" fillId="35" borderId="8" xfId="1" applyNumberFormat="1" applyFont="1" applyFill="1" applyBorder="1" applyAlignment="1">
      <alignment horizontal="left" vertical="center" wrapText="1"/>
    </xf>
    <xf numFmtId="1" fontId="62" fillId="35" borderId="28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5" borderId="7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5" borderId="8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5" borderId="9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5" borderId="66" xfId="989" quotePrefix="1" applyNumberFormat="1" applyFont="1" applyFill="1" applyBorder="1" applyAlignment="1" applyProtection="1">
      <alignment horizontal="center" vertical="center" wrapText="1"/>
      <protection locked="0"/>
    </xf>
    <xf numFmtId="0" fontId="62" fillId="36" borderId="7" xfId="1" applyFont="1" applyFill="1" applyBorder="1" applyAlignment="1">
      <alignment horizontal="center" vertical="center" wrapText="1"/>
    </xf>
    <xf numFmtId="0" fontId="62" fillId="36" borderId="8" xfId="1" applyNumberFormat="1" applyFont="1" applyFill="1" applyBorder="1" applyAlignment="1">
      <alignment horizontal="left" vertical="center" wrapText="1"/>
    </xf>
    <xf numFmtId="1" fontId="62" fillId="36" borderId="28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6" borderId="7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6" borderId="8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6" borderId="9" xfId="989" quotePrefix="1" applyNumberFormat="1" applyFont="1" applyFill="1" applyBorder="1" applyAlignment="1" applyProtection="1">
      <alignment horizontal="center" vertical="center" wrapText="1"/>
      <protection locked="0"/>
    </xf>
    <xf numFmtId="1" fontId="62" fillId="36" borderId="66" xfId="989" quotePrefix="1" applyNumberFormat="1" applyFont="1" applyFill="1" applyBorder="1" applyAlignment="1" applyProtection="1">
      <alignment horizontal="center" vertical="center" wrapText="1"/>
      <protection locked="0"/>
    </xf>
    <xf numFmtId="3" fontId="4" fillId="31" borderId="7" xfId="989" quotePrefix="1" applyNumberFormat="1" applyFont="1" applyFill="1" applyBorder="1" applyAlignment="1" applyProtection="1">
      <alignment horizontal="center" vertical="center" wrapText="1"/>
      <protection locked="0"/>
    </xf>
    <xf numFmtId="3" fontId="4" fillId="31" borderId="8" xfId="989" quotePrefix="1" applyNumberFormat="1" applyFont="1" applyFill="1" applyBorder="1" applyAlignment="1" applyProtection="1">
      <alignment horizontal="center" vertical="center" wrapText="1"/>
      <protection locked="0"/>
    </xf>
    <xf numFmtId="3" fontId="4" fillId="31" borderId="9" xfId="989" quotePrefix="1" applyNumberFormat="1" applyFont="1" applyFill="1" applyBorder="1" applyAlignment="1" applyProtection="1">
      <alignment horizontal="center" vertical="center" wrapText="1"/>
      <protection locked="0"/>
    </xf>
    <xf numFmtId="1" fontId="4" fillId="31" borderId="66" xfId="989" quotePrefix="1" applyNumberFormat="1" applyFont="1" applyFill="1" applyBorder="1" applyAlignment="1" applyProtection="1">
      <alignment horizontal="center"/>
      <protection locked="0"/>
    </xf>
    <xf numFmtId="1" fontId="4" fillId="31" borderId="8" xfId="989" quotePrefix="1" applyNumberFormat="1" applyFont="1" applyFill="1" applyBorder="1" applyAlignment="1" applyProtection="1">
      <alignment horizontal="center"/>
      <protection locked="0"/>
    </xf>
    <xf numFmtId="1" fontId="4" fillId="31" borderId="9" xfId="989" quotePrefix="1" applyNumberFormat="1" applyFont="1" applyFill="1" applyBorder="1" applyAlignment="1" applyProtection="1">
      <alignment horizontal="center"/>
      <protection locked="0"/>
    </xf>
    <xf numFmtId="3" fontId="59" fillId="37" borderId="7" xfId="1" applyNumberFormat="1" applyFont="1" applyFill="1" applyBorder="1" applyAlignment="1">
      <alignment horizontal="center" vertical="center" wrapText="1"/>
    </xf>
    <xf numFmtId="4" fontId="59" fillId="37" borderId="8" xfId="1" applyNumberFormat="1" applyFont="1" applyFill="1" applyBorder="1" applyAlignment="1">
      <alignment horizontal="left" vertical="center" wrapText="1"/>
    </xf>
    <xf numFmtId="0" fontId="59" fillId="37" borderId="28" xfId="1" applyNumberFormat="1" applyFont="1" applyFill="1" applyBorder="1" applyAlignment="1">
      <alignment horizontal="center" vertical="center" wrapText="1"/>
    </xf>
    <xf numFmtId="3" fontId="59" fillId="37" borderId="8" xfId="1" applyNumberFormat="1" applyFont="1" applyFill="1" applyBorder="1" applyAlignment="1">
      <alignment horizontal="center" vertical="center" wrapText="1"/>
    </xf>
    <xf numFmtId="3" fontId="59" fillId="37" borderId="9" xfId="1" applyNumberFormat="1" applyFont="1" applyFill="1" applyBorder="1" applyAlignment="1">
      <alignment horizontal="center" vertical="center" wrapText="1"/>
    </xf>
    <xf numFmtId="3" fontId="59" fillId="37" borderId="66" xfId="1" applyNumberFormat="1" applyFont="1" applyFill="1" applyBorder="1" applyAlignment="1">
      <alignment horizontal="center" vertical="center" wrapText="1"/>
    </xf>
    <xf numFmtId="4" fontId="59" fillId="37" borderId="8" xfId="1" applyNumberFormat="1" applyFont="1" applyFill="1" applyBorder="1" applyAlignment="1">
      <alignment horizontal="center" vertical="center" wrapText="1"/>
    </xf>
    <xf numFmtId="0" fontId="59" fillId="37" borderId="0" xfId="1" applyFont="1" applyFill="1"/>
    <xf numFmtId="0" fontId="4" fillId="31" borderId="7" xfId="1" applyFont="1" applyFill="1" applyBorder="1" applyAlignment="1">
      <alignment horizontal="left" vertical="center" wrapText="1"/>
    </xf>
    <xf numFmtId="4" fontId="59" fillId="31" borderId="8" xfId="1" applyNumberFormat="1" applyFont="1" applyFill="1" applyBorder="1" applyAlignment="1">
      <alignment horizontal="left" vertical="center" wrapText="1"/>
    </xf>
    <xf numFmtId="10" fontId="59" fillId="31" borderId="28" xfId="1" applyNumberFormat="1" applyFont="1" applyFill="1" applyBorder="1" applyAlignment="1">
      <alignment horizontal="center" vertical="center" wrapText="1"/>
    </xf>
    <xf numFmtId="4" fontId="59" fillId="31" borderId="7" xfId="1" applyNumberFormat="1" applyFont="1" applyFill="1" applyBorder="1" applyAlignment="1">
      <alignment vertical="top" wrapText="1"/>
    </xf>
    <xf numFmtId="4" fontId="59" fillId="31" borderId="8" xfId="1" applyNumberFormat="1" applyFont="1" applyFill="1" applyBorder="1" applyAlignment="1">
      <alignment vertical="top" wrapText="1"/>
    </xf>
    <xf numFmtId="4" fontId="59" fillId="31" borderId="9" xfId="1" applyNumberFormat="1" applyFont="1" applyFill="1" applyBorder="1" applyAlignment="1">
      <alignment vertical="top" wrapText="1"/>
    </xf>
    <xf numFmtId="4" fontId="59" fillId="0" borderId="66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3" fontId="59" fillId="0" borderId="9" xfId="1" applyNumberFormat="1" applyFont="1" applyFill="1" applyBorder="1" applyAlignment="1">
      <alignment horizontal="center" vertical="top" wrapText="1"/>
    </xf>
    <xf numFmtId="0" fontId="59" fillId="31" borderId="7" xfId="1" applyFont="1" applyFill="1" applyBorder="1" applyAlignment="1">
      <alignment horizontal="left" vertical="center" wrapText="1"/>
    </xf>
    <xf numFmtId="49" fontId="59" fillId="31" borderId="8" xfId="987" applyNumberFormat="1" applyFont="1" applyFill="1" applyBorder="1" applyAlignment="1">
      <alignment horizontal="left" vertical="center" wrapText="1"/>
    </xf>
    <xf numFmtId="10" fontId="59" fillId="31" borderId="28" xfId="987" applyNumberFormat="1" applyFont="1" applyFill="1" applyBorder="1" applyAlignment="1">
      <alignment horizontal="center" vertical="center" wrapText="1"/>
    </xf>
    <xf numFmtId="0" fontId="4" fillId="38" borderId="7" xfId="1" applyFont="1" applyFill="1" applyBorder="1" applyAlignment="1">
      <alignment horizontal="left" vertical="center" wrapText="1"/>
    </xf>
    <xf numFmtId="4" fontId="59" fillId="38" borderId="8" xfId="1" applyNumberFormat="1" applyFont="1" applyFill="1" applyBorder="1" applyAlignment="1">
      <alignment horizontal="left" vertical="center" wrapText="1"/>
    </xf>
    <xf numFmtId="10" fontId="59" fillId="38" borderId="28" xfId="1" applyNumberFormat="1" applyFont="1" applyFill="1" applyBorder="1" applyAlignment="1">
      <alignment horizontal="center" vertical="center" wrapText="1"/>
    </xf>
    <xf numFmtId="4" fontId="59" fillId="38" borderId="7" xfId="1" applyNumberFormat="1" applyFont="1" applyFill="1" applyBorder="1" applyAlignment="1">
      <alignment vertical="top" wrapText="1"/>
    </xf>
    <xf numFmtId="4" fontId="59" fillId="38" borderId="8" xfId="1" applyNumberFormat="1" applyFont="1" applyFill="1" applyBorder="1" applyAlignment="1">
      <alignment vertical="top" wrapText="1"/>
    </xf>
    <xf numFmtId="4" fontId="59" fillId="38" borderId="9" xfId="1" applyNumberFormat="1" applyFont="1" applyFill="1" applyBorder="1" applyAlignment="1">
      <alignment vertical="top" wrapText="1"/>
    </xf>
    <xf numFmtId="4" fontId="59" fillId="38" borderId="66" xfId="1" applyNumberFormat="1" applyFont="1" applyFill="1" applyBorder="1" applyAlignment="1">
      <alignment horizontal="center" vertical="top" wrapText="1"/>
    </xf>
    <xf numFmtId="4" fontId="59" fillId="38" borderId="8" xfId="1" applyNumberFormat="1" applyFont="1" applyFill="1" applyBorder="1" applyAlignment="1">
      <alignment horizontal="center" vertical="top" wrapText="1"/>
    </xf>
    <xf numFmtId="3" fontId="59" fillId="38" borderId="9" xfId="1" applyNumberFormat="1" applyFont="1" applyFill="1" applyBorder="1" applyAlignment="1">
      <alignment horizontal="center" vertical="top" wrapText="1"/>
    </xf>
    <xf numFmtId="49" fontId="4" fillId="31" borderId="8" xfId="987" applyNumberFormat="1" applyFont="1" applyFill="1" applyBorder="1" applyAlignment="1">
      <alignment horizontal="left" vertical="center" wrapText="1"/>
    </xf>
    <xf numFmtId="10" fontId="4" fillId="31" borderId="28" xfId="987" applyNumberFormat="1" applyFont="1" applyFill="1" applyBorder="1" applyAlignment="1">
      <alignment horizontal="left" vertical="top" wrapText="1"/>
    </xf>
    <xf numFmtId="10" fontId="59" fillId="38" borderId="28" xfId="1" applyNumberFormat="1" applyFont="1" applyFill="1" applyBorder="1" applyAlignment="1">
      <alignment vertical="top" wrapText="1"/>
    </xf>
    <xf numFmtId="10" fontId="69" fillId="31" borderId="28" xfId="1" applyNumberFormat="1" applyFont="1" applyFill="1" applyBorder="1" applyAlignment="1">
      <alignment horizontal="center" vertical="center" wrapText="1"/>
    </xf>
    <xf numFmtId="3" fontId="59" fillId="31" borderId="9" xfId="1" applyNumberFormat="1" applyFont="1" applyFill="1" applyBorder="1" applyAlignment="1">
      <alignment horizontal="center" vertical="top" wrapText="1"/>
    </xf>
    <xf numFmtId="0" fontId="4" fillId="32" borderId="7" xfId="1" applyFont="1" applyFill="1" applyBorder="1" applyAlignment="1">
      <alignment horizontal="left" vertical="center" wrapText="1"/>
    </xf>
    <xf numFmtId="4" fontId="59" fillId="32" borderId="8" xfId="1" applyNumberFormat="1" applyFont="1" applyFill="1" applyBorder="1" applyAlignment="1">
      <alignment horizontal="left" vertical="center" wrapText="1"/>
    </xf>
    <xf numFmtId="10" fontId="59" fillId="32" borderId="28" xfId="1" applyNumberFormat="1" applyFont="1" applyFill="1" applyBorder="1" applyAlignment="1">
      <alignment horizontal="center" vertical="center" wrapText="1"/>
    </xf>
    <xf numFmtId="4" fontId="59" fillId="32" borderId="7" xfId="1" applyNumberFormat="1" applyFont="1" applyFill="1" applyBorder="1" applyAlignment="1">
      <alignment vertical="top" wrapText="1"/>
    </xf>
    <xf numFmtId="4" fontId="59" fillId="32" borderId="8" xfId="1" applyNumberFormat="1" applyFont="1" applyFill="1" applyBorder="1" applyAlignment="1">
      <alignment vertical="top" wrapText="1"/>
    </xf>
    <xf numFmtId="4" fontId="59" fillId="32" borderId="9" xfId="1" applyNumberFormat="1" applyFont="1" applyFill="1" applyBorder="1" applyAlignment="1">
      <alignment vertical="top" wrapText="1"/>
    </xf>
    <xf numFmtId="4" fontId="59" fillId="32" borderId="66" xfId="1" applyNumberFormat="1" applyFont="1" applyFill="1" applyBorder="1" applyAlignment="1">
      <alignment horizontal="center" vertical="top" wrapText="1"/>
    </xf>
    <xf numFmtId="4" fontId="59" fillId="32" borderId="8" xfId="1" applyNumberFormat="1" applyFont="1" applyFill="1" applyBorder="1" applyAlignment="1">
      <alignment horizontal="center" vertical="top" wrapText="1"/>
    </xf>
    <xf numFmtId="4" fontId="59" fillId="32" borderId="9" xfId="1" applyNumberFormat="1" applyFont="1" applyFill="1" applyBorder="1" applyAlignment="1">
      <alignment horizontal="center" vertical="top" wrapText="1"/>
    </xf>
    <xf numFmtId="0" fontId="4" fillId="31" borderId="8" xfId="989" applyFont="1" applyFill="1" applyBorder="1" applyAlignment="1" applyProtection="1">
      <alignment horizontal="left" vertical="center" wrapText="1"/>
      <protection locked="0"/>
    </xf>
    <xf numFmtId="0" fontId="4" fillId="31" borderId="28" xfId="989" applyFont="1" applyFill="1" applyBorder="1" applyAlignment="1" applyProtection="1">
      <alignment vertical="top" wrapText="1"/>
      <protection locked="0"/>
    </xf>
    <xf numFmtId="4" fontId="59" fillId="0" borderId="9" xfId="1" applyNumberFormat="1" applyFont="1" applyFill="1" applyBorder="1" applyAlignment="1">
      <alignment horizontal="center" vertical="top" wrapText="1"/>
    </xf>
    <xf numFmtId="0" fontId="70" fillId="39" borderId="49" xfId="1" applyFont="1" applyFill="1" applyBorder="1" applyAlignment="1">
      <alignment horizontal="left" vertical="center" wrapText="1"/>
    </xf>
    <xf numFmtId="4" fontId="59" fillId="39" borderId="44" xfId="1" applyNumberFormat="1" applyFont="1" applyFill="1" applyBorder="1" applyAlignment="1">
      <alignment horizontal="left" vertical="center" wrapText="1"/>
    </xf>
    <xf numFmtId="4" fontId="59" fillId="39" borderId="83" xfId="1" applyNumberFormat="1" applyFont="1" applyFill="1" applyBorder="1" applyAlignment="1">
      <alignment vertical="top" wrapText="1"/>
    </xf>
    <xf numFmtId="4" fontId="59" fillId="39" borderId="43" xfId="1" applyNumberFormat="1" applyFont="1" applyFill="1" applyBorder="1" applyAlignment="1">
      <alignment vertical="top" wrapText="1"/>
    </xf>
    <xf numFmtId="4" fontId="59" fillId="39" borderId="44" xfId="1" applyNumberFormat="1" applyFont="1" applyFill="1" applyBorder="1" applyAlignment="1">
      <alignment vertical="top" wrapText="1"/>
    </xf>
    <xf numFmtId="4" fontId="59" fillId="39" borderId="45" xfId="1" applyNumberFormat="1" applyFont="1" applyFill="1" applyBorder="1" applyAlignment="1">
      <alignment vertical="top" wrapText="1"/>
    </xf>
    <xf numFmtId="4" fontId="59" fillId="16" borderId="84" xfId="1" applyNumberFormat="1" applyFont="1" applyFill="1" applyBorder="1" applyAlignment="1">
      <alignment horizontal="center" vertical="top" wrapText="1"/>
    </xf>
    <xf numFmtId="4" fontId="59" fillId="16" borderId="44" xfId="1" applyNumberFormat="1" applyFont="1" applyFill="1" applyBorder="1" applyAlignment="1">
      <alignment horizontal="center" vertical="top" wrapText="1"/>
    </xf>
    <xf numFmtId="3" fontId="59" fillId="16" borderId="45" xfId="1" applyNumberFormat="1" applyFont="1" applyFill="1" applyBorder="1" applyAlignment="1">
      <alignment horizontal="center" vertical="top" wrapText="1"/>
    </xf>
    <xf numFmtId="0" fontId="59" fillId="39" borderId="47" xfId="990" applyFont="1" applyFill="1" applyBorder="1" applyAlignment="1">
      <alignment horizontal="left" vertical="center" wrapText="1"/>
    </xf>
    <xf numFmtId="0" fontId="59" fillId="39" borderId="85" xfId="990" applyFont="1" applyFill="1" applyBorder="1" applyAlignment="1">
      <alignment horizontal="left" vertical="top"/>
    </xf>
    <xf numFmtId="9" fontId="59" fillId="39" borderId="46" xfId="1030" applyFont="1" applyFill="1" applyBorder="1" applyAlignment="1">
      <alignment horizontal="center" vertical="top" wrapText="1"/>
    </xf>
    <xf numFmtId="9" fontId="59" fillId="39" borderId="47" xfId="1030" applyFont="1" applyFill="1" applyBorder="1" applyAlignment="1">
      <alignment horizontal="center" vertical="top" wrapText="1"/>
    </xf>
    <xf numFmtId="9" fontId="59" fillId="39" borderId="48" xfId="1030" applyFont="1" applyFill="1" applyBorder="1" applyAlignment="1">
      <alignment horizontal="center" vertical="top" wrapText="1"/>
    </xf>
    <xf numFmtId="4" fontId="59" fillId="16" borderId="86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3" fontId="59" fillId="16" borderId="48" xfId="1" applyNumberFormat="1" applyFont="1" applyFill="1" applyBorder="1" applyAlignment="1">
      <alignment horizontal="center" vertical="top" wrapText="1"/>
    </xf>
    <xf numFmtId="0" fontId="70" fillId="39" borderId="10" xfId="1" applyFont="1" applyFill="1" applyBorder="1" applyAlignment="1">
      <alignment horizontal="left" vertical="center" wrapText="1"/>
    </xf>
    <xf numFmtId="4" fontId="59" fillId="39" borderId="68" xfId="1" applyNumberFormat="1" applyFont="1" applyFill="1" applyBorder="1" applyAlignment="1">
      <alignment horizontal="left" vertical="center" wrapText="1"/>
    </xf>
    <xf numFmtId="4" fontId="59" fillId="39" borderId="87" xfId="1" applyNumberFormat="1" applyFont="1" applyFill="1" applyBorder="1" applyAlignment="1">
      <alignment vertical="top" wrapText="1"/>
    </xf>
    <xf numFmtId="4" fontId="59" fillId="39" borderId="88" xfId="1" applyNumberFormat="1" applyFont="1" applyFill="1" applyBorder="1" applyAlignment="1">
      <alignment vertical="top" wrapText="1"/>
    </xf>
    <xf numFmtId="4" fontId="59" fillId="39" borderId="68" xfId="1" applyNumberFormat="1" applyFont="1" applyFill="1" applyBorder="1" applyAlignment="1">
      <alignment vertical="top" wrapText="1"/>
    </xf>
    <xf numFmtId="4" fontId="59" fillId="39" borderId="69" xfId="1" applyNumberFormat="1" applyFont="1" applyFill="1" applyBorder="1" applyAlignment="1">
      <alignment vertical="top" wrapText="1"/>
    </xf>
    <xf numFmtId="4" fontId="59" fillId="16" borderId="89" xfId="1" applyNumberFormat="1" applyFont="1" applyFill="1" applyBorder="1" applyAlignment="1">
      <alignment horizontal="center" vertical="top" wrapText="1"/>
    </xf>
    <xf numFmtId="3" fontId="59" fillId="16" borderId="69" xfId="1" applyNumberFormat="1" applyFont="1" applyFill="1" applyBorder="1" applyAlignment="1">
      <alignment horizontal="center" vertical="top" wrapText="1"/>
    </xf>
    <xf numFmtId="0" fontId="70" fillId="16" borderId="4" xfId="1" applyFont="1" applyFill="1" applyBorder="1" applyAlignment="1">
      <alignment horizontal="center"/>
    </xf>
    <xf numFmtId="0" fontId="70" fillId="16" borderId="7" xfId="1" applyFont="1" applyFill="1" applyBorder="1" applyAlignment="1">
      <alignment horizontal="center"/>
    </xf>
    <xf numFmtId="4" fontId="62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70" fillId="16" borderId="35" xfId="1" applyFont="1" applyFill="1" applyBorder="1" applyAlignment="1">
      <alignment horizontal="center"/>
    </xf>
    <xf numFmtId="4" fontId="62" fillId="16" borderId="37" xfId="1" applyNumberFormat="1" applyFont="1" applyFill="1" applyBorder="1" applyAlignment="1">
      <alignment vertical="top" wrapText="1"/>
    </xf>
    <xf numFmtId="4" fontId="59" fillId="16" borderId="37" xfId="1" applyNumberFormat="1" applyFont="1" applyFill="1" applyBorder="1" applyAlignment="1">
      <alignment vertical="top" wrapText="1"/>
    </xf>
    <xf numFmtId="0" fontId="70" fillId="16" borderId="61" xfId="1" applyFont="1" applyFill="1" applyBorder="1" applyAlignment="1">
      <alignment horizontal="center"/>
    </xf>
    <xf numFmtId="4" fontId="59" fillId="0" borderId="8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0" fontId="59" fillId="0" borderId="0" xfId="990" applyFont="1" applyFill="1" applyBorder="1" applyAlignment="1">
      <alignment horizontal="center" vertical="top"/>
    </xf>
    <xf numFmtId="0" fontId="59" fillId="0" borderId="4" xfId="990" applyFont="1" applyFill="1" applyBorder="1" applyAlignment="1">
      <alignment horizontal="center" vertical="top"/>
    </xf>
    <xf numFmtId="0" fontId="4" fillId="0" borderId="35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190" fontId="59" fillId="0" borderId="0" xfId="1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/>
    </xf>
    <xf numFmtId="10" fontId="59" fillId="0" borderId="9" xfId="1" applyNumberFormat="1" applyFont="1" applyFill="1" applyBorder="1" applyAlignment="1">
      <alignment horizontal="center" vertical="center"/>
    </xf>
    <xf numFmtId="9" fontId="59" fillId="0" borderId="9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top" wrapText="1"/>
    </xf>
    <xf numFmtId="193" fontId="4" fillId="0" borderId="9" xfId="1" applyNumberFormat="1" applyFont="1" applyBorder="1" applyAlignment="1">
      <alignment horizontal="center" vertical="center"/>
    </xf>
    <xf numFmtId="49" fontId="59" fillId="0" borderId="8" xfId="987" applyNumberFormat="1" applyFont="1" applyFill="1" applyBorder="1" applyAlignment="1">
      <alignment horizontal="left" vertical="top" wrapText="1"/>
    </xf>
    <xf numFmtId="190" fontId="4" fillId="0" borderId="9" xfId="1" applyNumberFormat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4" fontId="59" fillId="0" borderId="62" xfId="1" applyNumberFormat="1" applyFont="1" applyFill="1" applyBorder="1" applyAlignment="1">
      <alignment vertical="top" wrapText="1"/>
    </xf>
    <xf numFmtId="190" fontId="4" fillId="0" borderId="63" xfId="1" applyNumberFormat="1" applyFont="1" applyBorder="1" applyAlignment="1">
      <alignment horizontal="center" vertical="center"/>
    </xf>
    <xf numFmtId="10" fontId="4" fillId="0" borderId="0" xfId="1" applyNumberFormat="1" applyFont="1"/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9" fillId="31" borderId="8" xfId="989" applyFont="1" applyFill="1" applyBorder="1" applyAlignment="1" applyProtection="1">
      <alignment horizontal="center" vertical="center" wrapText="1"/>
      <protection locked="0"/>
    </xf>
    <xf numFmtId="1" fontId="71" fillId="0" borderId="0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0" fontId="4" fillId="0" borderId="12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" fontId="59" fillId="16" borderId="37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0" xfId="1" applyFont="1" applyFill="1" applyAlignment="1">
      <alignment horizontal="center" vertical="top"/>
    </xf>
    <xf numFmtId="0" fontId="4" fillId="0" borderId="0" xfId="1" applyFont="1" applyBorder="1" applyAlignment="1">
      <alignment horizontal="center"/>
    </xf>
    <xf numFmtId="49" fontId="73" fillId="31" borderId="8" xfId="0" applyNumberFormat="1" applyFont="1" applyFill="1" applyBorder="1" applyAlignment="1">
      <alignment horizontal="center" vertical="center" wrapText="1" shrinkToFit="1"/>
    </xf>
    <xf numFmtId="0" fontId="4" fillId="32" borderId="35" xfId="1" applyFont="1" applyFill="1" applyBorder="1" applyAlignment="1">
      <alignment horizontal="left" vertical="center" wrapText="1"/>
    </xf>
    <xf numFmtId="4" fontId="59" fillId="32" borderId="37" xfId="1" applyNumberFormat="1" applyFont="1" applyFill="1" applyBorder="1" applyAlignment="1">
      <alignment horizontal="left" vertical="center" wrapText="1"/>
    </xf>
    <xf numFmtId="10" fontId="59" fillId="32" borderId="70" xfId="1" applyNumberFormat="1" applyFont="1" applyFill="1" applyBorder="1" applyAlignment="1">
      <alignment horizontal="center" vertical="center" wrapText="1"/>
    </xf>
    <xf numFmtId="4" fontId="59" fillId="32" borderId="35" xfId="1" applyNumberFormat="1" applyFont="1" applyFill="1" applyBorder="1" applyAlignment="1">
      <alignment vertical="top" wrapText="1"/>
    </xf>
    <xf numFmtId="4" fontId="59" fillId="32" borderId="37" xfId="1" applyNumberFormat="1" applyFont="1" applyFill="1" applyBorder="1" applyAlignment="1">
      <alignment vertical="top" wrapText="1"/>
    </xf>
    <xf numFmtId="4" fontId="59" fillId="32" borderId="38" xfId="1" applyNumberFormat="1" applyFont="1" applyFill="1" applyBorder="1" applyAlignment="1">
      <alignment vertical="top" wrapText="1"/>
    </xf>
    <xf numFmtId="4" fontId="59" fillId="32" borderId="36" xfId="1" applyNumberFormat="1" applyFont="1" applyFill="1" applyBorder="1" applyAlignment="1">
      <alignment horizontal="center" vertical="top" wrapText="1"/>
    </xf>
    <xf numFmtId="4" fontId="59" fillId="32" borderId="37" xfId="1" applyNumberFormat="1" applyFont="1" applyFill="1" applyBorder="1" applyAlignment="1">
      <alignment horizontal="center" vertical="top" wrapText="1"/>
    </xf>
    <xf numFmtId="4" fontId="59" fillId="32" borderId="38" xfId="1" applyNumberFormat="1" applyFont="1" applyFill="1" applyBorder="1" applyAlignment="1">
      <alignment horizontal="center" vertical="top" wrapText="1"/>
    </xf>
    <xf numFmtId="0" fontId="70" fillId="35" borderId="1" xfId="1" applyFont="1" applyFill="1" applyBorder="1" applyAlignment="1">
      <alignment horizontal="left" vertical="center" wrapText="1"/>
    </xf>
    <xf numFmtId="4" fontId="59" fillId="35" borderId="2" xfId="1" applyNumberFormat="1" applyFont="1" applyFill="1" applyBorder="1" applyAlignment="1">
      <alignment horizontal="left" vertical="center" wrapText="1"/>
    </xf>
    <xf numFmtId="4" fontId="59" fillId="35" borderId="75" xfId="1" applyNumberFormat="1" applyFont="1" applyFill="1" applyBorder="1" applyAlignment="1">
      <alignment vertical="top" wrapText="1"/>
    </xf>
    <xf numFmtId="4" fontId="59" fillId="35" borderId="1" xfId="1" applyNumberFormat="1" applyFont="1" applyFill="1" applyBorder="1" applyAlignment="1">
      <alignment vertical="top" wrapText="1"/>
    </xf>
    <xf numFmtId="4" fontId="59" fillId="35" borderId="2" xfId="1" applyNumberFormat="1" applyFont="1" applyFill="1" applyBorder="1" applyAlignment="1">
      <alignment vertical="top" wrapText="1"/>
    </xf>
    <xf numFmtId="4" fontId="59" fillId="35" borderId="3" xfId="1" applyNumberFormat="1" applyFont="1" applyFill="1" applyBorder="1" applyAlignment="1">
      <alignment vertical="top" wrapText="1"/>
    </xf>
    <xf numFmtId="4" fontId="59" fillId="35" borderId="76" xfId="1" applyNumberFormat="1" applyFont="1" applyFill="1" applyBorder="1" applyAlignment="1">
      <alignment horizontal="center" vertical="top" wrapText="1"/>
    </xf>
    <xf numFmtId="4" fontId="59" fillId="35" borderId="2" xfId="1" applyNumberFormat="1" applyFont="1" applyFill="1" applyBorder="1" applyAlignment="1">
      <alignment horizontal="center" vertical="top" wrapText="1"/>
    </xf>
    <xf numFmtId="3" fontId="59" fillId="35" borderId="3" xfId="1" applyNumberFormat="1" applyFont="1" applyFill="1" applyBorder="1" applyAlignment="1">
      <alignment horizontal="center" vertical="top" wrapText="1"/>
    </xf>
    <xf numFmtId="0" fontId="4" fillId="35" borderId="0" xfId="1" applyFont="1" applyFill="1"/>
    <xf numFmtId="0" fontId="59" fillId="39" borderId="44" xfId="990" applyFont="1" applyFill="1" applyBorder="1" applyAlignment="1">
      <alignment horizontal="left" vertical="center" wrapText="1"/>
    </xf>
    <xf numFmtId="0" fontId="59" fillId="39" borderId="83" xfId="990" applyFont="1" applyFill="1" applyBorder="1" applyAlignment="1">
      <alignment horizontal="left" vertical="top"/>
    </xf>
    <xf numFmtId="9" fontId="59" fillId="39" borderId="43" xfId="1030" applyFont="1" applyFill="1" applyBorder="1" applyAlignment="1">
      <alignment horizontal="center" vertical="top" wrapText="1"/>
    </xf>
    <xf numFmtId="9" fontId="59" fillId="39" borderId="44" xfId="1030" applyFont="1" applyFill="1" applyBorder="1" applyAlignment="1">
      <alignment horizontal="center" vertical="top" wrapText="1"/>
    </xf>
    <xf numFmtId="9" fontId="59" fillId="39" borderId="45" xfId="1030" applyFont="1" applyFill="1" applyBorder="1" applyAlignment="1">
      <alignment horizontal="center" vertical="top" wrapText="1"/>
    </xf>
    <xf numFmtId="0" fontId="29" fillId="0" borderId="0" xfId="1" applyFont="1"/>
    <xf numFmtId="0" fontId="68" fillId="31" borderId="5" xfId="1" applyFont="1" applyFill="1" applyBorder="1" applyAlignment="1">
      <alignment horizontal="center"/>
    </xf>
    <xf numFmtId="0" fontId="68" fillId="31" borderId="6" xfId="1" applyFont="1" applyFill="1" applyBorder="1" applyAlignment="1">
      <alignment horizontal="center"/>
    </xf>
    <xf numFmtId="0" fontId="4" fillId="31" borderId="8" xfId="1" applyFont="1" applyFill="1" applyBorder="1" applyAlignment="1">
      <alignment horizontal="center"/>
    </xf>
    <xf numFmtId="0" fontId="4" fillId="31" borderId="9" xfId="1" applyFont="1" applyFill="1" applyBorder="1" applyAlignment="1">
      <alignment horizontal="center"/>
    </xf>
    <xf numFmtId="0" fontId="4" fillId="31" borderId="62" xfId="989" applyFont="1" applyFill="1" applyBorder="1" applyAlignment="1" applyProtection="1">
      <alignment horizontal="center" vertical="center" wrapText="1"/>
      <protection locked="0"/>
    </xf>
    <xf numFmtId="4" fontId="59" fillId="37" borderId="90" xfId="1" applyNumberFormat="1" applyFont="1" applyFill="1" applyBorder="1" applyAlignment="1">
      <alignment horizontal="center" vertical="center" wrapText="1"/>
    </xf>
    <xf numFmtId="1" fontId="4" fillId="37" borderId="95" xfId="989" quotePrefix="1" applyNumberFormat="1" applyFont="1" applyFill="1" applyBorder="1" applyAlignment="1" applyProtection="1">
      <alignment horizontal="left" vertical="center" wrapText="1"/>
      <protection locked="0"/>
    </xf>
    <xf numFmtId="1" fontId="4" fillId="37" borderId="0" xfId="989" quotePrefix="1" applyNumberFormat="1" applyFont="1" applyFill="1" applyBorder="1" applyAlignment="1" applyProtection="1">
      <alignment horizontal="center"/>
      <protection locked="0"/>
    </xf>
    <xf numFmtId="1" fontId="4" fillId="37" borderId="77" xfId="989" quotePrefix="1" applyNumberFormat="1" applyFont="1" applyFill="1" applyBorder="1" applyAlignment="1" applyProtection="1">
      <alignment horizontal="center"/>
      <protection locked="0"/>
    </xf>
    <xf numFmtId="1" fontId="4" fillId="37" borderId="33" xfId="989" quotePrefix="1" applyNumberFormat="1" applyFont="1" applyFill="1" applyBorder="1" applyAlignment="1" applyProtection="1">
      <alignment horizontal="center"/>
      <protection locked="0"/>
    </xf>
    <xf numFmtId="1" fontId="4" fillId="37" borderId="60" xfId="989" quotePrefix="1" applyNumberFormat="1" applyFont="1" applyFill="1" applyBorder="1" applyAlignment="1" applyProtection="1">
      <alignment horizontal="center"/>
      <protection locked="0"/>
    </xf>
    <xf numFmtId="1" fontId="4" fillId="37" borderId="72" xfId="989" quotePrefix="1" applyNumberFormat="1" applyFont="1" applyFill="1" applyBorder="1" applyAlignment="1" applyProtection="1">
      <alignment horizontal="center"/>
      <protection locked="0"/>
    </xf>
    <xf numFmtId="0" fontId="4" fillId="37" borderId="0" xfId="1" applyFont="1" applyFill="1"/>
    <xf numFmtId="4" fontId="59" fillId="40" borderId="92" xfId="1" applyNumberFormat="1" applyFont="1" applyFill="1" applyBorder="1" applyAlignment="1">
      <alignment horizontal="center" vertical="center" wrapText="1"/>
    </xf>
    <xf numFmtId="4" fontId="4" fillId="40" borderId="81" xfId="1" applyNumberFormat="1" applyFont="1" applyFill="1" applyBorder="1" applyAlignment="1">
      <alignment horizontal="left" vertical="center" wrapText="1"/>
    </xf>
    <xf numFmtId="4" fontId="4" fillId="40" borderId="65" xfId="1" applyNumberFormat="1" applyFont="1" applyFill="1" applyBorder="1" applyAlignment="1">
      <alignment vertical="center"/>
    </xf>
    <xf numFmtId="4" fontId="4" fillId="40" borderId="7" xfId="1" applyNumberFormat="1" applyFont="1" applyFill="1" applyBorder="1" applyAlignment="1">
      <alignment vertical="center"/>
    </xf>
    <xf numFmtId="4" fontId="4" fillId="40" borderId="8" xfId="1" applyNumberFormat="1" applyFont="1" applyFill="1" applyBorder="1" applyAlignment="1">
      <alignment vertical="center"/>
    </xf>
    <xf numFmtId="4" fontId="4" fillId="40" borderId="9" xfId="1" applyNumberFormat="1" applyFont="1" applyFill="1" applyBorder="1" applyAlignment="1">
      <alignment vertical="center"/>
    </xf>
    <xf numFmtId="4" fontId="4" fillId="40" borderId="66" xfId="1" applyNumberFormat="1" applyFont="1" applyFill="1" applyBorder="1" applyAlignment="1">
      <alignment vertical="center"/>
    </xf>
    <xf numFmtId="0" fontId="4" fillId="40" borderId="0" xfId="1" applyFont="1" applyFill="1"/>
    <xf numFmtId="3" fontId="4" fillId="0" borderId="7" xfId="1" applyNumberFormat="1" applyFont="1" applyBorder="1" applyAlignment="1">
      <alignment horizontal="center" vertical="center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horizontal="center"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66" xfId="1" applyNumberFormat="1" applyFont="1" applyFill="1" applyBorder="1" applyAlignment="1">
      <alignment horizontal="center" vertical="center" wrapText="1"/>
    </xf>
    <xf numFmtId="187" fontId="4" fillId="0" borderId="8" xfId="1" applyNumberFormat="1" applyFont="1" applyFill="1" applyBorder="1" applyAlignment="1">
      <alignment horizontal="center" vertical="center" wrapText="1"/>
    </xf>
    <xf numFmtId="4" fontId="59" fillId="0" borderId="9" xfId="1" applyNumberFormat="1" applyFont="1" applyFill="1" applyBorder="1" applyAlignment="1">
      <alignment horizontal="center" vertical="center" wrapText="1"/>
    </xf>
    <xf numFmtId="4" fontId="4" fillId="0" borderId="36" xfId="1" applyNumberFormat="1" applyFont="1" applyFill="1" applyBorder="1" applyAlignment="1">
      <alignment horizontal="center" vertical="center" wrapText="1"/>
    </xf>
    <xf numFmtId="4" fontId="4" fillId="0" borderId="37" xfId="1" applyNumberFormat="1" applyFont="1" applyFill="1" applyBorder="1" applyAlignment="1">
      <alignment horizontal="center" vertical="center" wrapText="1"/>
    </xf>
    <xf numFmtId="187" fontId="4" fillId="0" borderId="37" xfId="1" applyNumberFormat="1" applyFont="1" applyFill="1" applyBorder="1" applyAlignment="1">
      <alignment horizontal="center" vertical="center" wrapText="1"/>
    </xf>
    <xf numFmtId="4" fontId="59" fillId="0" borderId="38" xfId="1" applyNumberFormat="1" applyFont="1" applyFill="1" applyBorder="1" applyAlignment="1">
      <alignment horizontal="center" vertical="center" wrapText="1"/>
    </xf>
    <xf numFmtId="3" fontId="4" fillId="0" borderId="35" xfId="1" applyNumberFormat="1" applyFont="1" applyBorder="1" applyAlignment="1">
      <alignment horizontal="center" vertical="center"/>
    </xf>
    <xf numFmtId="3" fontId="4" fillId="0" borderId="37" xfId="1" applyNumberFormat="1" applyFont="1" applyFill="1" applyBorder="1" applyAlignment="1">
      <alignment horizontal="center" vertical="center" wrapText="1"/>
    </xf>
    <xf numFmtId="4" fontId="4" fillId="0" borderId="38" xfId="1" applyNumberFormat="1" applyFont="1" applyFill="1" applyBorder="1" applyAlignment="1">
      <alignment horizontal="center" vertical="center" wrapText="1"/>
    </xf>
    <xf numFmtId="49" fontId="59" fillId="41" borderId="21" xfId="1" applyNumberFormat="1" applyFont="1" applyFill="1" applyBorder="1" applyAlignment="1">
      <alignment horizontal="center" vertical="center"/>
    </xf>
    <xf numFmtId="0" fontId="77" fillId="41" borderId="58" xfId="0" applyFont="1" applyFill="1" applyBorder="1" applyAlignment="1">
      <alignment vertical="center" wrapText="1" shrinkToFit="1"/>
    </xf>
    <xf numFmtId="0" fontId="59" fillId="41" borderId="15" xfId="1" applyFont="1" applyFill="1" applyBorder="1"/>
    <xf numFmtId="3" fontId="59" fillId="41" borderId="1" xfId="1" applyNumberFormat="1" applyFont="1" applyFill="1" applyBorder="1" applyAlignment="1">
      <alignment horizontal="center" vertical="center"/>
    </xf>
    <xf numFmtId="3" fontId="59" fillId="41" borderId="2" xfId="1" applyNumberFormat="1" applyFont="1" applyFill="1" applyBorder="1" applyAlignment="1">
      <alignment horizontal="center" vertical="center" wrapText="1"/>
    </xf>
    <xf numFmtId="4" fontId="59" fillId="41" borderId="2" xfId="1" applyNumberFormat="1" applyFont="1" applyFill="1" applyBorder="1" applyAlignment="1">
      <alignment horizontal="center" vertical="center" wrapText="1"/>
    </xf>
    <xf numFmtId="4" fontId="59" fillId="41" borderId="3" xfId="1" applyNumberFormat="1" applyFont="1" applyFill="1" applyBorder="1" applyAlignment="1">
      <alignment horizontal="center" vertical="center" wrapText="1"/>
    </xf>
    <xf numFmtId="3" fontId="59" fillId="41" borderId="76" xfId="1" applyNumberFormat="1" applyFont="1" applyFill="1" applyBorder="1" applyAlignment="1">
      <alignment horizontal="center" vertical="center" wrapText="1"/>
    </xf>
    <xf numFmtId="3" fontId="59" fillId="41" borderId="3" xfId="1" applyNumberFormat="1" applyFont="1" applyFill="1" applyBorder="1" applyAlignment="1">
      <alignment horizontal="center" vertical="center" wrapText="1"/>
    </xf>
    <xf numFmtId="49" fontId="4" fillId="0" borderId="96" xfId="1" applyNumberFormat="1" applyFont="1" applyBorder="1"/>
    <xf numFmtId="4" fontId="59" fillId="0" borderId="95" xfId="1" applyNumberFormat="1" applyFont="1" applyFill="1" applyBorder="1" applyAlignment="1">
      <alignment vertical="top" wrapText="1"/>
    </xf>
    <xf numFmtId="10" fontId="59" fillId="0" borderId="12" xfId="1" applyNumberFormat="1" applyFont="1" applyFill="1" applyBorder="1" applyAlignment="1">
      <alignment horizontal="center" vertical="center" wrapText="1"/>
    </xf>
    <xf numFmtId="4" fontId="59" fillId="0" borderId="77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60" xfId="1" applyNumberFormat="1" applyFont="1" applyFill="1" applyBorder="1" applyAlignment="1">
      <alignment vertical="top" wrapText="1"/>
    </xf>
    <xf numFmtId="3" fontId="59" fillId="0" borderId="72" xfId="1" applyNumberFormat="1" applyFont="1" applyFill="1" applyBorder="1" applyAlignment="1">
      <alignment horizontal="center" vertical="top" wrapText="1"/>
    </xf>
    <xf numFmtId="3" fontId="59" fillId="0" borderId="33" xfId="1" applyNumberFormat="1" applyFont="1" applyFill="1" applyBorder="1" applyAlignment="1">
      <alignment horizontal="center" vertical="top" wrapText="1"/>
    </xf>
    <xf numFmtId="3" fontId="59" fillId="0" borderId="60" xfId="1" applyNumberFormat="1" applyFont="1" applyFill="1" applyBorder="1" applyAlignment="1">
      <alignment horizontal="center" vertical="top" wrapText="1"/>
    </xf>
    <xf numFmtId="49" fontId="4" fillId="0" borderId="92" xfId="1" applyNumberFormat="1" applyFont="1" applyBorder="1"/>
    <xf numFmtId="4" fontId="59" fillId="0" borderId="81" xfId="1" applyNumberFormat="1" applyFont="1" applyFill="1" applyBorder="1" applyAlignment="1">
      <alignment vertical="top" wrapText="1"/>
    </xf>
    <xf numFmtId="10" fontId="59" fillId="0" borderId="16" xfId="1" applyNumberFormat="1" applyFont="1" applyFill="1" applyBorder="1" applyAlignment="1">
      <alignment horizontal="center" vertical="center" wrapText="1"/>
    </xf>
    <xf numFmtId="4" fontId="59" fillId="0" borderId="7" xfId="1" applyNumberFormat="1" applyFont="1" applyFill="1" applyBorder="1" applyAlignment="1">
      <alignment vertical="top" wrapText="1"/>
    </xf>
    <xf numFmtId="4" fontId="59" fillId="0" borderId="9" xfId="1" applyNumberFormat="1" applyFont="1" applyFill="1" applyBorder="1" applyAlignment="1">
      <alignment vertical="top" wrapText="1"/>
    </xf>
    <xf numFmtId="3" fontId="59" fillId="0" borderId="66" xfId="1" applyNumberFormat="1" applyFont="1" applyFill="1" applyBorder="1" applyAlignment="1">
      <alignment horizontal="center" vertical="top" wrapText="1"/>
    </xf>
    <xf numFmtId="3" fontId="59" fillId="0" borderId="8" xfId="1" applyNumberFormat="1" applyFont="1" applyFill="1" applyBorder="1" applyAlignment="1">
      <alignment horizontal="center" vertical="top" wrapText="1"/>
    </xf>
    <xf numFmtId="49" fontId="59" fillId="0" borderId="92" xfId="1" applyNumberFormat="1" applyFont="1" applyBorder="1"/>
    <xf numFmtId="49" fontId="59" fillId="0" borderId="81" xfId="987" applyNumberFormat="1" applyFont="1" applyFill="1" applyBorder="1" applyAlignment="1">
      <alignment horizontal="left" vertical="top" wrapText="1"/>
    </xf>
    <xf numFmtId="10" fontId="59" fillId="0" borderId="16" xfId="987" applyNumberFormat="1" applyFont="1" applyFill="1" applyBorder="1" applyAlignment="1">
      <alignment horizontal="center" vertical="center" wrapText="1"/>
    </xf>
    <xf numFmtId="49" fontId="4" fillId="0" borderId="92" xfId="1" applyNumberFormat="1" applyFont="1" applyBorder="1" applyAlignment="1">
      <alignment horizontal="center"/>
    </xf>
    <xf numFmtId="1" fontId="59" fillId="0" borderId="81" xfId="1" applyNumberFormat="1" applyFont="1" applyFill="1" applyBorder="1" applyAlignment="1">
      <alignment vertical="top" wrapText="1"/>
    </xf>
    <xf numFmtId="0" fontId="4" fillId="0" borderId="81" xfId="1" applyFont="1" applyFill="1" applyBorder="1" applyAlignment="1">
      <alignment vertical="top" wrapText="1"/>
    </xf>
    <xf numFmtId="10" fontId="4" fillId="0" borderId="16" xfId="1" applyNumberFormat="1" applyFont="1" applyFill="1" applyBorder="1" applyAlignment="1">
      <alignment vertical="top" wrapText="1"/>
    </xf>
    <xf numFmtId="49" fontId="4" fillId="0" borderId="81" xfId="987" applyNumberFormat="1" applyFont="1" applyFill="1" applyBorder="1" applyAlignment="1">
      <alignment horizontal="left" vertical="top" wrapText="1"/>
    </xf>
    <xf numFmtId="10" fontId="4" fillId="0" borderId="16" xfId="987" applyNumberFormat="1" applyFont="1" applyFill="1" applyBorder="1" applyAlignment="1">
      <alignment horizontal="left" vertical="top" wrapText="1"/>
    </xf>
    <xf numFmtId="49" fontId="4" fillId="0" borderId="81" xfId="990" applyNumberFormat="1" applyFont="1" applyFill="1" applyBorder="1" applyAlignment="1">
      <alignment horizontal="left" vertical="top" wrapText="1"/>
    </xf>
    <xf numFmtId="10" fontId="4" fillId="0" borderId="16" xfId="990" applyNumberFormat="1" applyFont="1" applyFill="1" applyBorder="1" applyAlignment="1">
      <alignment horizontal="left" vertical="top"/>
    </xf>
    <xf numFmtId="9" fontId="59" fillId="0" borderId="7" xfId="1030" applyFont="1" applyFill="1" applyBorder="1" applyAlignment="1">
      <alignment horizontal="center" vertical="top" wrapText="1"/>
    </xf>
    <xf numFmtId="9" fontId="59" fillId="0" borderId="8" xfId="1030" applyFont="1" applyFill="1" applyBorder="1" applyAlignment="1">
      <alignment horizontal="center" vertical="top" wrapText="1"/>
    </xf>
    <xf numFmtId="9" fontId="59" fillId="0" borderId="9" xfId="1030" applyFont="1" applyFill="1" applyBorder="1" applyAlignment="1">
      <alignment horizontal="center" vertical="top" wrapText="1"/>
    </xf>
    <xf numFmtId="10" fontId="59" fillId="0" borderId="16" xfId="987" applyNumberFormat="1" applyFont="1" applyFill="1" applyBorder="1" applyAlignment="1">
      <alignment horizontal="left" vertical="top" wrapText="1"/>
    </xf>
    <xf numFmtId="10" fontId="59" fillId="0" borderId="16" xfId="1" applyNumberFormat="1" applyFont="1" applyFill="1" applyBorder="1" applyAlignment="1">
      <alignment vertical="top" wrapText="1"/>
    </xf>
    <xf numFmtId="10" fontId="69" fillId="0" borderId="16" xfId="1" applyNumberFormat="1" applyFont="1" applyFill="1" applyBorder="1" applyAlignment="1">
      <alignment horizontal="center" vertical="center" wrapText="1"/>
    </xf>
    <xf numFmtId="4" fontId="59" fillId="0" borderId="81" xfId="1" applyNumberFormat="1" applyFont="1" applyFill="1" applyBorder="1" applyAlignment="1">
      <alignment horizontal="left" vertical="center" wrapText="1"/>
    </xf>
    <xf numFmtId="49" fontId="4" fillId="0" borderId="97" xfId="1" applyNumberFormat="1" applyFont="1" applyBorder="1" applyAlignment="1">
      <alignment horizontal="center"/>
    </xf>
    <xf numFmtId="4" fontId="59" fillId="0" borderId="98" xfId="1" applyNumberFormat="1" applyFont="1" applyFill="1" applyBorder="1" applyAlignment="1">
      <alignment horizontal="left" vertical="center" wrapText="1"/>
    </xf>
    <xf numFmtId="10" fontId="69" fillId="0" borderId="71" xfId="1" applyNumberFormat="1" applyFont="1" applyFill="1" applyBorder="1" applyAlignment="1">
      <alignment horizontal="center" vertical="center" wrapText="1"/>
    </xf>
    <xf numFmtId="4" fontId="59" fillId="0" borderId="35" xfId="1" applyNumberFormat="1" applyFont="1" applyFill="1" applyBorder="1" applyAlignment="1">
      <alignment vertical="top" wrapText="1"/>
    </xf>
    <xf numFmtId="4" fontId="59" fillId="0" borderId="37" xfId="1" applyNumberFormat="1" applyFont="1" applyFill="1" applyBorder="1" applyAlignment="1">
      <alignment vertical="top" wrapText="1"/>
    </xf>
    <xf numFmtId="4" fontId="59" fillId="0" borderId="38" xfId="1" applyNumberFormat="1" applyFont="1" applyFill="1" applyBorder="1" applyAlignment="1">
      <alignment vertical="top" wrapText="1"/>
    </xf>
    <xf numFmtId="3" fontId="59" fillId="0" borderId="36" xfId="1" applyNumberFormat="1" applyFont="1" applyFill="1" applyBorder="1" applyAlignment="1">
      <alignment horizontal="center" vertical="top" wrapText="1"/>
    </xf>
    <xf numFmtId="3" fontId="59" fillId="0" borderId="37" xfId="1" applyNumberFormat="1" applyFont="1" applyFill="1" applyBorder="1" applyAlignment="1">
      <alignment horizontal="center" vertical="top" wrapText="1"/>
    </xf>
    <xf numFmtId="3" fontId="59" fillId="0" borderId="38" xfId="1" applyNumberFormat="1" applyFont="1" applyFill="1" applyBorder="1" applyAlignment="1">
      <alignment horizontal="center" vertical="top" wrapText="1"/>
    </xf>
    <xf numFmtId="49" fontId="4" fillId="41" borderId="21" xfId="1" applyNumberFormat="1" applyFont="1" applyFill="1" applyBorder="1" applyAlignment="1">
      <alignment horizontal="center"/>
    </xf>
    <xf numFmtId="10" fontId="69" fillId="41" borderId="15" xfId="1" applyNumberFormat="1" applyFont="1" applyFill="1" applyBorder="1" applyAlignment="1">
      <alignment horizontal="center" vertical="center" wrapText="1"/>
    </xf>
    <xf numFmtId="4" fontId="59" fillId="41" borderId="1" xfId="1" applyNumberFormat="1" applyFont="1" applyFill="1" applyBorder="1" applyAlignment="1">
      <alignment vertical="top" wrapText="1"/>
    </xf>
    <xf numFmtId="4" fontId="59" fillId="41" borderId="2" xfId="1" applyNumberFormat="1" applyFont="1" applyFill="1" applyBorder="1" applyAlignment="1">
      <alignment vertical="top" wrapText="1"/>
    </xf>
    <xf numFmtId="4" fontId="59" fillId="41" borderId="3" xfId="1" applyNumberFormat="1" applyFont="1" applyFill="1" applyBorder="1" applyAlignment="1">
      <alignment vertical="top" wrapText="1"/>
    </xf>
    <xf numFmtId="3" fontId="59" fillId="41" borderId="76" xfId="1" applyNumberFormat="1" applyFont="1" applyFill="1" applyBorder="1" applyAlignment="1">
      <alignment horizontal="center" vertical="top" wrapText="1"/>
    </xf>
    <xf numFmtId="3" fontId="59" fillId="41" borderId="2" xfId="1" applyNumberFormat="1" applyFont="1" applyFill="1" applyBorder="1" applyAlignment="1">
      <alignment horizontal="center" vertical="top" wrapText="1"/>
    </xf>
    <xf numFmtId="3" fontId="59" fillId="41" borderId="3" xfId="1" applyNumberFormat="1" applyFont="1" applyFill="1" applyBorder="1" applyAlignment="1">
      <alignment horizontal="center" vertical="top" wrapText="1"/>
    </xf>
    <xf numFmtId="0" fontId="4" fillId="41" borderId="15" xfId="1" applyFont="1" applyFill="1" applyBorder="1"/>
    <xf numFmtId="49" fontId="4" fillId="31" borderId="96" xfId="1" applyNumberFormat="1" applyFont="1" applyFill="1" applyBorder="1" applyAlignment="1">
      <alignment horizontal="center"/>
    </xf>
    <xf numFmtId="10" fontId="59" fillId="31" borderId="12" xfId="1" applyNumberFormat="1" applyFont="1" applyFill="1" applyBorder="1" applyAlignment="1">
      <alignment horizontal="center" vertical="center" wrapText="1"/>
    </xf>
    <xf numFmtId="4" fontId="59" fillId="31" borderId="77" xfId="1" applyNumberFormat="1" applyFont="1" applyFill="1" applyBorder="1" applyAlignment="1">
      <alignment vertical="top" wrapText="1"/>
    </xf>
    <xf numFmtId="4" fontId="59" fillId="31" borderId="33" xfId="1" applyNumberFormat="1" applyFont="1" applyFill="1" applyBorder="1" applyAlignment="1">
      <alignment vertical="top" wrapText="1"/>
    </xf>
    <xf numFmtId="4" fontId="59" fillId="31" borderId="60" xfId="1" applyNumberFormat="1" applyFont="1" applyFill="1" applyBorder="1" applyAlignment="1">
      <alignment vertical="top" wrapText="1"/>
    </xf>
    <xf numFmtId="3" fontId="59" fillId="31" borderId="72" xfId="1" applyNumberFormat="1" applyFont="1" applyFill="1" applyBorder="1" applyAlignment="1">
      <alignment horizontal="center" vertical="top" wrapText="1"/>
    </xf>
    <xf numFmtId="3" fontId="59" fillId="31" borderId="33" xfId="1" applyNumberFormat="1" applyFont="1" applyFill="1" applyBorder="1" applyAlignment="1">
      <alignment horizontal="center" vertical="top" wrapText="1"/>
    </xf>
    <xf numFmtId="3" fontId="59" fillId="31" borderId="60" xfId="1" applyNumberFormat="1" applyFont="1" applyFill="1" applyBorder="1" applyAlignment="1">
      <alignment horizontal="center" vertical="top" wrapText="1"/>
    </xf>
    <xf numFmtId="0" fontId="4" fillId="31" borderId="0" xfId="1" applyFont="1" applyFill="1"/>
    <xf numFmtId="0" fontId="70" fillId="16" borderId="92" xfId="1" applyFont="1" applyFill="1" applyBorder="1"/>
    <xf numFmtId="4" fontId="59" fillId="16" borderId="81" xfId="1" applyNumberFormat="1" applyFont="1" applyFill="1" applyBorder="1" applyAlignment="1">
      <alignment vertical="top" wrapText="1"/>
    </xf>
    <xf numFmtId="4" fontId="59" fillId="16" borderId="42" xfId="1" applyNumberFormat="1" applyFont="1" applyFill="1" applyBorder="1" applyAlignment="1">
      <alignment vertical="top" wrapText="1"/>
    </xf>
    <xf numFmtId="4" fontId="59" fillId="16" borderId="7" xfId="1" applyNumberFormat="1" applyFont="1" applyFill="1" applyBorder="1" applyAlignment="1">
      <alignment vertical="top" wrapText="1"/>
    </xf>
    <xf numFmtId="4" fontId="59" fillId="16" borderId="9" xfId="1" applyNumberFormat="1" applyFont="1" applyFill="1" applyBorder="1" applyAlignment="1">
      <alignment vertical="top" wrapText="1"/>
    </xf>
    <xf numFmtId="3" fontId="59" fillId="16" borderId="66" xfId="1" applyNumberFormat="1" applyFont="1" applyFill="1" applyBorder="1" applyAlignment="1">
      <alignment horizontal="center" vertical="top" wrapText="1"/>
    </xf>
    <xf numFmtId="3" fontId="59" fillId="16" borderId="8" xfId="1" applyNumberFormat="1" applyFont="1" applyFill="1" applyBorder="1" applyAlignment="1">
      <alignment horizontal="center" vertical="top" wrapText="1"/>
    </xf>
    <xf numFmtId="3" fontId="59" fillId="16" borderId="9" xfId="1" applyNumberFormat="1" applyFont="1" applyFill="1" applyBorder="1" applyAlignment="1">
      <alignment horizontal="center" vertical="top" wrapText="1"/>
    </xf>
    <xf numFmtId="0" fontId="59" fillId="16" borderId="81" xfId="990" applyFont="1" applyFill="1" applyBorder="1" applyAlignment="1">
      <alignment horizontal="left" vertical="top"/>
    </xf>
    <xf numFmtId="0" fontId="59" fillId="16" borderId="99" xfId="990" applyFont="1" applyFill="1" applyBorder="1" applyAlignment="1">
      <alignment horizontal="left" vertical="top"/>
    </xf>
    <xf numFmtId="9" fontId="59" fillId="16" borderId="7" xfId="1030" applyFont="1" applyFill="1" applyBorder="1" applyAlignment="1">
      <alignment horizontal="center" vertical="top" wrapText="1"/>
    </xf>
    <xf numFmtId="9" fontId="59" fillId="16" borderId="8" xfId="1030" applyFont="1" applyFill="1" applyBorder="1" applyAlignment="1">
      <alignment horizontal="center" vertical="top" wrapText="1"/>
    </xf>
    <xf numFmtId="9" fontId="59" fillId="16" borderId="9" xfId="1030" applyFont="1" applyFill="1" applyBorder="1" applyAlignment="1">
      <alignment horizontal="center" vertical="top" wrapText="1"/>
    </xf>
    <xf numFmtId="0" fontId="70" fillId="16" borderId="93" xfId="1" applyFont="1" applyFill="1" applyBorder="1"/>
    <xf numFmtId="4" fontId="59" fillId="16" borderId="94" xfId="1" applyNumberFormat="1" applyFont="1" applyFill="1" applyBorder="1" applyAlignment="1">
      <alignment vertical="top" wrapText="1"/>
    </xf>
    <xf numFmtId="4" fontId="59" fillId="16" borderId="100" xfId="1" applyNumberFormat="1" applyFont="1" applyFill="1" applyBorder="1" applyAlignment="1">
      <alignment vertical="top" wrapText="1"/>
    </xf>
    <xf numFmtId="4" fontId="59" fillId="16" borderId="61" xfId="1" applyNumberFormat="1" applyFont="1" applyFill="1" applyBorder="1" applyAlignment="1">
      <alignment vertical="top" wrapText="1"/>
    </xf>
    <xf numFmtId="4" fontId="59" fillId="16" borderId="63" xfId="1" applyNumberFormat="1" applyFont="1" applyFill="1" applyBorder="1" applyAlignment="1">
      <alignment vertical="top" wrapText="1"/>
    </xf>
    <xf numFmtId="3" fontId="59" fillId="16" borderId="78" xfId="1" applyNumberFormat="1" applyFont="1" applyFill="1" applyBorder="1" applyAlignment="1">
      <alignment horizontal="center" vertical="top" wrapText="1"/>
    </xf>
    <xf numFmtId="3" fontId="59" fillId="16" borderId="62" xfId="1" applyNumberFormat="1" applyFont="1" applyFill="1" applyBorder="1" applyAlignment="1">
      <alignment horizontal="center" vertical="top" wrapText="1"/>
    </xf>
    <xf numFmtId="3" fontId="59" fillId="16" borderId="63" xfId="1" applyNumberFormat="1" applyFont="1" applyFill="1" applyBorder="1" applyAlignment="1">
      <alignment horizontal="center" vertical="top" wrapText="1"/>
    </xf>
    <xf numFmtId="0" fontId="70" fillId="16" borderId="72" xfId="1" applyFont="1" applyFill="1" applyBorder="1"/>
    <xf numFmtId="4" fontId="62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vertical="top" wrapText="1"/>
    </xf>
    <xf numFmtId="0" fontId="70" fillId="16" borderId="66" xfId="1" applyFont="1" applyFill="1" applyBorder="1"/>
    <xf numFmtId="0" fontId="70" fillId="16" borderId="36" xfId="1" applyFont="1" applyFill="1" applyBorder="1"/>
    <xf numFmtId="0" fontId="70" fillId="16" borderId="78" xfId="1" applyFont="1" applyFill="1" applyBorder="1"/>
    <xf numFmtId="1" fontId="59" fillId="16" borderId="33" xfId="1" applyNumberFormat="1" applyFont="1" applyFill="1" applyBorder="1" applyAlignment="1">
      <alignment horizontal="center" vertical="top" wrapText="1"/>
    </xf>
    <xf numFmtId="0" fontId="59" fillId="0" borderId="1" xfId="990" applyFont="1" applyFill="1" applyBorder="1" applyAlignment="1">
      <alignment horizontal="center" vertical="top"/>
    </xf>
    <xf numFmtId="0" fontId="59" fillId="0" borderId="2" xfId="990" applyFont="1" applyFill="1" applyBorder="1" applyAlignment="1">
      <alignment horizontal="center" vertical="top"/>
    </xf>
    <xf numFmtId="0" fontId="59" fillId="0" borderId="2" xfId="990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59" fillId="0" borderId="0" xfId="1" applyNumberFormat="1" applyFont="1" applyFill="1" applyBorder="1" applyAlignment="1">
      <alignment horizontal="center" vertical="top" wrapText="1"/>
    </xf>
    <xf numFmtId="0" fontId="4" fillId="0" borderId="77" xfId="1" applyFont="1" applyBorder="1" applyAlignment="1">
      <alignment horizontal="center"/>
    </xf>
    <xf numFmtId="0" fontId="59" fillId="0" borderId="33" xfId="990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60" xfId="1" applyNumberFormat="1" applyFont="1" applyFill="1" applyBorder="1" applyAlignment="1">
      <alignment horizontal="center" vertical="center" wrapText="1"/>
    </xf>
    <xf numFmtId="1" fontId="59" fillId="0" borderId="0" xfId="1" applyNumberFormat="1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/>
    </xf>
    <xf numFmtId="1" fontId="59" fillId="0" borderId="9" xfId="1" applyNumberFormat="1" applyFont="1" applyFill="1" applyBorder="1" applyAlignment="1">
      <alignment horizontal="center" vertical="center" wrapText="1"/>
    </xf>
    <xf numFmtId="167" fontId="59" fillId="0" borderId="9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 vertical="center" wrapText="1"/>
    </xf>
    <xf numFmtId="9" fontId="59" fillId="0" borderId="9" xfId="1" applyNumberFormat="1" applyFont="1" applyFill="1" applyBorder="1" applyAlignment="1">
      <alignment horizontal="center"/>
    </xf>
    <xf numFmtId="0" fontId="59" fillId="0" borderId="62" xfId="990" applyFont="1" applyFill="1" applyBorder="1" applyAlignment="1">
      <alignment horizontal="left" vertical="top"/>
    </xf>
    <xf numFmtId="9" fontId="59" fillId="0" borderId="63" xfId="1" applyNumberFormat="1" applyFont="1" applyFill="1" applyBorder="1" applyAlignment="1">
      <alignment horizontal="center"/>
    </xf>
    <xf numFmtId="0" fontId="4" fillId="0" borderId="72" xfId="1" applyFont="1" applyBorder="1" applyAlignment="1">
      <alignment horizontal="center" vertical="center"/>
    </xf>
    <xf numFmtId="0" fontId="4" fillId="0" borderId="33" xfId="1" applyFont="1" applyBorder="1"/>
    <xf numFmtId="0" fontId="4" fillId="0" borderId="60" xfId="1" applyFont="1" applyBorder="1"/>
    <xf numFmtId="0" fontId="4" fillId="0" borderId="66" xfId="1" applyFont="1" applyBorder="1" applyAlignment="1">
      <alignment horizontal="center" vertical="center"/>
    </xf>
    <xf numFmtId="0" fontId="4" fillId="0" borderId="9" xfId="1" applyFont="1" applyBorder="1"/>
    <xf numFmtId="0" fontId="4" fillId="0" borderId="78" xfId="1" applyFont="1" applyBorder="1" applyAlignment="1">
      <alignment horizontal="center" vertical="center"/>
    </xf>
    <xf numFmtId="0" fontId="4" fillId="0" borderId="63" xfId="1" applyFont="1" applyBorder="1"/>
    <xf numFmtId="0" fontId="4" fillId="0" borderId="0" xfId="1" applyFont="1" applyBorder="1" applyAlignment="1">
      <alignment horizontal="center" vertical="center"/>
    </xf>
    <xf numFmtId="49" fontId="73" fillId="31" borderId="92" xfId="0" applyNumberFormat="1" applyFont="1" applyFill="1" applyBorder="1" applyAlignment="1">
      <alignment horizontal="center" vertical="center" wrapText="1" shrinkToFit="1"/>
    </xf>
    <xf numFmtId="2" fontId="4" fillId="31" borderId="81" xfId="1115" applyNumberFormat="1" applyFont="1" applyFill="1" applyBorder="1" applyAlignment="1">
      <alignment horizontal="left" vertical="center" wrapText="1"/>
    </xf>
    <xf numFmtId="4" fontId="4" fillId="0" borderId="16" xfId="1" applyNumberFormat="1" applyFont="1" applyBorder="1" applyAlignment="1"/>
    <xf numFmtId="49" fontId="73" fillId="31" borderId="97" xfId="0" applyNumberFormat="1" applyFont="1" applyFill="1" applyBorder="1" applyAlignment="1">
      <alignment horizontal="center" vertical="center" wrapText="1" shrinkToFit="1"/>
    </xf>
    <xf numFmtId="2" fontId="4" fillId="31" borderId="98" xfId="1115" applyNumberFormat="1" applyFont="1" applyFill="1" applyBorder="1" applyAlignment="1">
      <alignment horizontal="left" vertical="center" wrapText="1"/>
    </xf>
    <xf numFmtId="4" fontId="4" fillId="0" borderId="0" xfId="1" applyNumberFormat="1" applyFont="1" applyBorder="1" applyAlignment="1"/>
    <xf numFmtId="0" fontId="70" fillId="16" borderId="96" xfId="1" applyFont="1" applyFill="1" applyBorder="1"/>
    <xf numFmtId="49" fontId="4" fillId="31" borderId="56" xfId="1" applyNumberFormat="1" applyFont="1" applyFill="1" applyBorder="1" applyAlignment="1">
      <alignment horizontal="center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9" fontId="73" fillId="31" borderId="28" xfId="0" applyNumberFormat="1" applyFont="1" applyFill="1" applyBorder="1" applyAlignment="1">
      <alignment horizontal="left" vertical="center" wrapText="1" shrinkToFit="1"/>
    </xf>
    <xf numFmtId="49" fontId="73" fillId="31" borderId="66" xfId="0" applyNumberFormat="1" applyFont="1" applyFill="1" applyBorder="1" applyAlignment="1">
      <alignment horizontal="left" vertical="center" wrapText="1" shrinkToFit="1"/>
    </xf>
    <xf numFmtId="4" fontId="62" fillId="25" borderId="70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62" fillId="25" borderId="36" xfId="1" applyNumberFormat="1" applyFont="1" applyFill="1" applyBorder="1" applyAlignment="1">
      <alignment vertical="top" wrapText="1"/>
    </xf>
    <xf numFmtId="4" fontId="62" fillId="25" borderId="34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4" fontId="59" fillId="16" borderId="16" xfId="1" applyNumberFormat="1" applyFont="1" applyFill="1" applyBorder="1" applyAlignment="1">
      <alignment horizontal="center" vertical="top" wrapText="1"/>
    </xf>
    <xf numFmtId="4" fontId="59" fillId="16" borderId="66" xfId="1" applyNumberFormat="1" applyFont="1" applyFill="1" applyBorder="1" applyAlignment="1">
      <alignment horizontal="center" vertical="top" wrapText="1"/>
    </xf>
    <xf numFmtId="0" fontId="59" fillId="31" borderId="37" xfId="988" applyFont="1" applyFill="1" applyBorder="1" applyAlignment="1">
      <alignment horizontal="center" vertical="center" wrapText="1"/>
    </xf>
    <xf numFmtId="0" fontId="59" fillId="31" borderId="50" xfId="988" applyFont="1" applyFill="1" applyBorder="1" applyAlignment="1">
      <alignment horizontal="center" vertical="center" wrapText="1"/>
    </xf>
    <xf numFmtId="0" fontId="59" fillId="31" borderId="33" xfId="988" applyFont="1" applyFill="1" applyBorder="1" applyAlignment="1">
      <alignment horizontal="center" vertical="center" wrapText="1"/>
    </xf>
    <xf numFmtId="189" fontId="59" fillId="31" borderId="38" xfId="989" applyNumberFormat="1" applyFont="1" applyFill="1" applyBorder="1" applyAlignment="1" applyProtection="1">
      <alignment horizontal="center" vertical="center" wrapText="1"/>
      <protection locked="0"/>
    </xf>
    <xf numFmtId="189" fontId="59" fillId="31" borderId="67" xfId="989" applyNumberFormat="1" applyFont="1" applyFill="1" applyBorder="1" applyAlignment="1" applyProtection="1">
      <alignment horizontal="center" vertical="center" wrapText="1"/>
      <protection locked="0"/>
    </xf>
    <xf numFmtId="189" fontId="59" fillId="31" borderId="60" xfId="989" applyNumberFormat="1" applyFont="1" applyFill="1" applyBorder="1" applyAlignment="1" applyProtection="1">
      <alignment horizontal="center" vertical="center" wrapText="1"/>
      <protection locked="0"/>
    </xf>
    <xf numFmtId="0" fontId="59" fillId="31" borderId="37" xfId="989" applyFont="1" applyFill="1" applyBorder="1" applyAlignment="1" applyProtection="1">
      <alignment horizontal="center" vertical="center" wrapText="1"/>
      <protection locked="0"/>
    </xf>
    <xf numFmtId="0" fontId="59" fillId="31" borderId="33" xfId="989" applyFont="1" applyFill="1" applyBorder="1" applyAlignment="1" applyProtection="1">
      <alignment horizontal="center" vertical="center" wrapText="1"/>
      <protection locked="0"/>
    </xf>
    <xf numFmtId="0" fontId="59" fillId="31" borderId="8" xfId="989" applyFont="1" applyFill="1" applyBorder="1" applyAlignment="1" applyProtection="1">
      <alignment horizontal="center" vertical="center" wrapText="1"/>
      <protection locked="0"/>
    </xf>
    <xf numFmtId="0" fontId="59" fillId="31" borderId="38" xfId="989" applyFont="1" applyFill="1" applyBorder="1" applyAlignment="1" applyProtection="1">
      <alignment horizontal="center" vertical="center" wrapText="1"/>
      <protection locked="0"/>
    </xf>
    <xf numFmtId="0" fontId="59" fillId="31" borderId="60" xfId="989" applyFont="1" applyFill="1" applyBorder="1" applyAlignment="1" applyProtection="1">
      <alignment horizontal="center" vertical="center" wrapText="1"/>
      <protection locked="0"/>
    </xf>
    <xf numFmtId="0" fontId="59" fillId="31" borderId="36" xfId="988" applyFont="1" applyFill="1" applyBorder="1" applyAlignment="1">
      <alignment horizontal="center" vertical="center" wrapText="1"/>
    </xf>
    <xf numFmtId="0" fontId="59" fillId="31" borderId="74" xfId="988" applyFont="1" applyFill="1" applyBorder="1" applyAlignment="1">
      <alignment horizontal="center" vertical="center" wrapText="1"/>
    </xf>
    <xf numFmtId="0" fontId="59" fillId="31" borderId="72" xfId="988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9" fillId="31" borderId="4" xfId="989" applyFont="1" applyFill="1" applyBorder="1" applyAlignment="1" applyProtection="1">
      <alignment horizontal="center" vertical="center" wrapText="1"/>
      <protection locked="0"/>
    </xf>
    <xf numFmtId="0" fontId="59" fillId="31" borderId="7" xfId="989" applyFont="1" applyFill="1" applyBorder="1" applyAlignment="1" applyProtection="1">
      <alignment horizontal="center" vertical="center" wrapText="1"/>
      <protection locked="0"/>
    </xf>
    <xf numFmtId="0" fontId="59" fillId="31" borderId="5" xfId="989" applyFont="1" applyFill="1" applyBorder="1" applyAlignment="1" applyProtection="1">
      <alignment horizontal="center" vertical="center" wrapText="1"/>
      <protection locked="0"/>
    </xf>
    <xf numFmtId="0" fontId="59" fillId="31" borderId="31" xfId="989" applyFont="1" applyFill="1" applyBorder="1" applyAlignment="1" applyProtection="1">
      <alignment horizontal="center" vertical="center" wrapText="1"/>
      <protection locked="0"/>
    </xf>
    <xf numFmtId="0" fontId="59" fillId="31" borderId="79" xfId="989" applyFont="1" applyFill="1" applyBorder="1" applyAlignment="1" applyProtection="1">
      <alignment horizontal="center" vertical="center" wrapText="1"/>
      <protection locked="0"/>
    </xf>
    <xf numFmtId="0" fontId="59" fillId="31" borderId="34" xfId="989" applyFont="1" applyFill="1" applyBorder="1" applyAlignment="1" applyProtection="1">
      <alignment horizontal="center" vertical="center" wrapText="1"/>
      <protection locked="0"/>
    </xf>
    <xf numFmtId="0" fontId="72" fillId="33" borderId="82" xfId="1" applyFont="1" applyFill="1" applyBorder="1" applyAlignment="1">
      <alignment horizontal="center"/>
    </xf>
    <xf numFmtId="0" fontId="72" fillId="33" borderId="65" xfId="1" applyFont="1" applyFill="1" applyBorder="1" applyAlignment="1">
      <alignment horizontal="center"/>
    </xf>
    <xf numFmtId="0" fontId="72" fillId="33" borderId="32" xfId="1" applyFont="1" applyFill="1" applyBorder="1" applyAlignment="1">
      <alignment horizontal="center"/>
    </xf>
    <xf numFmtId="0" fontId="72" fillId="34" borderId="82" xfId="1" applyFont="1" applyFill="1" applyBorder="1" applyAlignment="1">
      <alignment horizontal="center"/>
    </xf>
    <xf numFmtId="0" fontId="72" fillId="34" borderId="65" xfId="1" applyFont="1" applyFill="1" applyBorder="1" applyAlignment="1">
      <alignment horizontal="center"/>
    </xf>
    <xf numFmtId="0" fontId="72" fillId="34" borderId="32" xfId="1" applyFont="1" applyFill="1" applyBorder="1" applyAlignment="1">
      <alignment horizontal="center"/>
    </xf>
    <xf numFmtId="0" fontId="59" fillId="31" borderId="49" xfId="989" applyFont="1" applyFill="1" applyBorder="1" applyAlignment="1" applyProtection="1">
      <alignment horizontal="center" vertical="center" wrapText="1"/>
      <protection locked="0"/>
    </xf>
    <xf numFmtId="0" fontId="59" fillId="31" borderId="77" xfId="989" applyFont="1" applyFill="1" applyBorder="1" applyAlignment="1" applyProtection="1">
      <alignment horizontal="center" vertical="center" wrapText="1"/>
      <protection locked="0"/>
    </xf>
    <xf numFmtId="0" fontId="59" fillId="31" borderId="28" xfId="1" applyFont="1" applyFill="1" applyBorder="1" applyAlignment="1">
      <alignment horizontal="center"/>
    </xf>
    <xf numFmtId="0" fontId="59" fillId="31" borderId="16" xfId="1" applyFont="1" applyFill="1" applyBorder="1" applyAlignment="1">
      <alignment horizontal="center"/>
    </xf>
    <xf numFmtId="0" fontId="59" fillId="31" borderId="81" xfId="1" applyFont="1" applyFill="1" applyBorder="1" applyAlignment="1">
      <alignment horizontal="center"/>
    </xf>
    <xf numFmtId="0" fontId="4" fillId="0" borderId="90" xfId="989" applyFont="1" applyFill="1" applyBorder="1" applyAlignment="1" applyProtection="1">
      <alignment horizontal="center" vertical="center" wrapText="1"/>
      <protection locked="0"/>
    </xf>
    <xf numFmtId="0" fontId="4" fillId="0" borderId="92" xfId="989" applyFont="1" applyFill="1" applyBorder="1" applyAlignment="1" applyProtection="1">
      <alignment horizontal="center" vertical="center" wrapText="1"/>
      <protection locked="0"/>
    </xf>
    <xf numFmtId="0" fontId="4" fillId="0" borderId="93" xfId="989" applyFont="1" applyFill="1" applyBorder="1" applyAlignment="1" applyProtection="1">
      <alignment horizontal="center" vertical="center" wrapText="1"/>
      <protection locked="0"/>
    </xf>
    <xf numFmtId="0" fontId="4" fillId="0" borderId="32" xfId="989" applyFont="1" applyFill="1" applyBorder="1" applyAlignment="1" applyProtection="1">
      <alignment horizontal="center" vertical="center" wrapText="1"/>
      <protection locked="0"/>
    </xf>
    <xf numFmtId="0" fontId="4" fillId="0" borderId="81" xfId="989" applyFont="1" applyFill="1" applyBorder="1" applyAlignment="1" applyProtection="1">
      <alignment horizontal="center" vertical="center" wrapText="1"/>
      <protection locked="0"/>
    </xf>
    <xf numFmtId="0" fontId="4" fillId="0" borderId="94" xfId="989" applyFont="1" applyFill="1" applyBorder="1" applyAlignment="1" applyProtection="1">
      <alignment horizontal="center" vertical="center" wrapText="1"/>
      <protection locked="0"/>
    </xf>
    <xf numFmtId="0" fontId="4" fillId="0" borderId="80" xfId="989" applyFont="1" applyFill="1" applyBorder="1" applyAlignment="1" applyProtection="1">
      <alignment horizontal="center" vertical="center" wrapText="1"/>
      <protection locked="0"/>
    </xf>
    <xf numFmtId="0" fontId="4" fillId="0" borderId="0" xfId="989" applyFont="1" applyFill="1" applyBorder="1" applyAlignment="1" applyProtection="1">
      <alignment horizontal="center" vertical="center" wrapText="1"/>
      <protection locked="0"/>
    </xf>
    <xf numFmtId="0" fontId="4" fillId="0" borderId="73" xfId="989" applyFont="1" applyFill="1" applyBorder="1" applyAlignment="1" applyProtection="1">
      <alignment horizontal="center" vertical="center" wrapText="1"/>
      <protection locked="0"/>
    </xf>
    <xf numFmtId="0" fontId="68" fillId="31" borderId="4" xfId="1" applyFont="1" applyFill="1" applyBorder="1" applyAlignment="1">
      <alignment horizontal="center"/>
    </xf>
    <xf numFmtId="0" fontId="68" fillId="31" borderId="5" xfId="1" applyFont="1" applyFill="1" applyBorder="1" applyAlignment="1">
      <alignment horizontal="center"/>
    </xf>
    <xf numFmtId="0" fontId="68" fillId="31" borderId="91" xfId="1" applyFont="1" applyFill="1" applyBorder="1" applyAlignment="1">
      <alignment horizontal="center"/>
    </xf>
    <xf numFmtId="0" fontId="68" fillId="31" borderId="6" xfId="1" applyFont="1" applyFill="1" applyBorder="1" applyAlignment="1">
      <alignment horizontal="center"/>
    </xf>
    <xf numFmtId="0" fontId="4" fillId="31" borderId="7" xfId="989" applyFont="1" applyFill="1" applyBorder="1" applyAlignment="1" applyProtection="1">
      <alignment horizontal="center" vertical="center" wrapText="1"/>
      <protection locked="0"/>
    </xf>
    <xf numFmtId="0" fontId="4" fillId="31" borderId="61" xfId="989" applyFont="1" applyFill="1" applyBorder="1" applyAlignment="1" applyProtection="1">
      <alignment horizontal="center" vertical="center" wrapText="1"/>
      <protection locked="0"/>
    </xf>
    <xf numFmtId="0" fontId="4" fillId="31" borderId="8" xfId="1" applyFont="1" applyFill="1" applyBorder="1" applyAlignment="1">
      <alignment horizontal="center"/>
    </xf>
    <xf numFmtId="0" fontId="4" fillId="31" borderId="66" xfId="988" applyFont="1" applyFill="1" applyBorder="1" applyAlignment="1">
      <alignment horizontal="center" vertical="center" wrapText="1"/>
    </xf>
    <xf numFmtId="0" fontId="4" fillId="31" borderId="78" xfId="988" applyFont="1" applyFill="1" applyBorder="1" applyAlignment="1">
      <alignment horizontal="center" vertical="center" wrapText="1"/>
    </xf>
    <xf numFmtId="0" fontId="4" fillId="31" borderId="8" xfId="988" applyFont="1" applyFill="1" applyBorder="1" applyAlignment="1">
      <alignment horizontal="center" vertical="center" wrapText="1"/>
    </xf>
    <xf numFmtId="0" fontId="4" fillId="31" borderId="62" xfId="988" applyFont="1" applyFill="1" applyBorder="1" applyAlignment="1">
      <alignment horizontal="center" vertical="center" wrapText="1"/>
    </xf>
    <xf numFmtId="189" fontId="4" fillId="31" borderId="9" xfId="989" applyNumberFormat="1" applyFont="1" applyFill="1" applyBorder="1" applyAlignment="1" applyProtection="1">
      <alignment horizontal="center" vertical="center" wrapText="1"/>
      <protection locked="0"/>
    </xf>
    <xf numFmtId="189" fontId="4" fillId="31" borderId="63" xfId="989" applyNumberFormat="1" applyFont="1" applyFill="1" applyBorder="1" applyAlignment="1" applyProtection="1">
      <alignment horizontal="center" vertical="center" wrapText="1"/>
      <protection locked="0"/>
    </xf>
    <xf numFmtId="0" fontId="4" fillId="31" borderId="8" xfId="989" applyFont="1" applyFill="1" applyBorder="1" applyAlignment="1" applyProtection="1">
      <alignment horizontal="center" vertical="center" wrapText="1"/>
      <protection locked="0"/>
    </xf>
    <xf numFmtId="0" fontId="4" fillId="31" borderId="62" xfId="989" applyFont="1" applyFill="1" applyBorder="1" applyAlignment="1" applyProtection="1">
      <alignment horizontal="center" vertical="center" wrapText="1"/>
      <protection locked="0"/>
    </xf>
    <xf numFmtId="0" fontId="4" fillId="31" borderId="38" xfId="989" applyFont="1" applyFill="1" applyBorder="1" applyAlignment="1" applyProtection="1">
      <alignment horizontal="center" vertical="center" wrapText="1"/>
      <protection locked="0"/>
    </xf>
    <xf numFmtId="0" fontId="4" fillId="31" borderId="11" xfId="989" applyFont="1" applyFill="1" applyBorder="1" applyAlignment="1" applyProtection="1">
      <alignment horizontal="center" vertical="center" wrapText="1"/>
      <protection locked="0"/>
    </xf>
    <xf numFmtId="49" fontId="73" fillId="31" borderId="16" xfId="0" applyNumberFormat="1" applyFont="1" applyFill="1" applyBorder="1" applyAlignment="1">
      <alignment horizontal="left" vertical="center" wrapText="1" shrinkToFit="1"/>
    </xf>
    <xf numFmtId="0" fontId="4" fillId="0" borderId="0" xfId="1" applyFont="1" applyBorder="1" applyAlignment="1">
      <alignment horizontal="center"/>
    </xf>
    <xf numFmtId="4" fontId="4" fillId="0" borderId="54" xfId="909" applyFont="1" applyBorder="1" applyAlignment="1">
      <alignment horizontal="center" vertical="center" wrapText="1"/>
    </xf>
    <xf numFmtId="4" fontId="4" fillId="0" borderId="56" xfId="909" applyFont="1" applyBorder="1" applyAlignment="1">
      <alignment horizontal="center" vertical="center" wrapText="1"/>
    </xf>
    <xf numFmtId="4" fontId="4" fillId="0" borderId="59" xfId="909" applyFont="1" applyBorder="1" applyAlignment="1">
      <alignment horizontal="center" vertical="center" wrapText="1"/>
    </xf>
    <xf numFmtId="4" fontId="4" fillId="0" borderId="49" xfId="909" applyFont="1" applyBorder="1" applyAlignment="1">
      <alignment horizontal="center" vertical="center" wrapText="1"/>
    </xf>
    <xf numFmtId="4" fontId="59" fillId="0" borderId="64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8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12" xfId="1" applyFont="1" applyBorder="1" applyAlignment="1">
      <alignment horizontal="center"/>
    </xf>
    <xf numFmtId="4" fontId="4" fillId="0" borderId="55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3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6"/>
    <cellStyle name="Обычный 2 2 4 3" xfId="891"/>
    <cellStyle name="Обычный 2 2 4 4" xfId="892"/>
    <cellStyle name="Обычный 2 2 4_К.скв. 28 Мега" xfId="1107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8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09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0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1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ение 4" xfId="1"/>
    <cellStyle name="Обычный_Программа подрядных работ 15045" xfId="1115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ВедРес" xfId="1112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13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7">
          <cell r="B27" t="str">
            <v>"Обустройство Северо-Покурского месторождения нефти. Реконструкция насосной подтоварной воды на ДНС-2"</v>
          </cell>
        </row>
        <row r="28">
          <cell r="B28" t="str">
            <v>Насосная подтоварной воды на ДНС-2</v>
          </cell>
        </row>
        <row r="46">
          <cell r="B46" t="str">
            <v>Пуско-наладочные работы пожарной сигнализации</v>
          </cell>
        </row>
        <row r="47">
          <cell r="B47" t="str">
            <v>Пуско-наладочные работы средств КИПиА.</v>
          </cell>
        </row>
        <row r="48">
          <cell r="B48" t="str">
            <v>"Обустройство Северо-Покурского месторождения нефти. Расширение БКНС-2"</v>
          </cell>
        </row>
        <row r="49">
          <cell r="B49" t="str">
            <v>Расширение БКНС-2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12" sqref="D12"/>
    </sheetView>
  </sheetViews>
  <sheetFormatPr defaultColWidth="8.85546875" defaultRowHeight="12.75" x14ac:dyDescent="0.2"/>
  <cols>
    <col min="1" max="1" width="13.7109375" style="265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5703125" style="1" customWidth="1"/>
    <col min="9" max="9" width="11.7109375" style="1" customWidth="1"/>
    <col min="10" max="10" width="14.5703125" style="1" hidden="1" customWidth="1"/>
    <col min="11" max="12" width="11.7109375" style="1" customWidth="1"/>
    <col min="13" max="13" width="14.14062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9"/>
      <c r="U1" s="502" t="s">
        <v>197</v>
      </c>
      <c r="V1" s="502"/>
    </row>
    <row r="2" spans="1:24" x14ac:dyDescent="0.2">
      <c r="B2" s="503" t="s">
        <v>57</v>
      </c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266"/>
      <c r="S2" s="266"/>
      <c r="T2" s="266"/>
      <c r="U2" s="266"/>
      <c r="V2" s="266"/>
      <c r="W2" s="266"/>
      <c r="X2" s="266"/>
    </row>
    <row r="3" spans="1:24" ht="13.5" thickBot="1" x14ac:dyDescent="0.25"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266"/>
      <c r="S3" s="266"/>
      <c r="T3" s="266"/>
      <c r="U3" s="266"/>
      <c r="V3" s="266" t="s">
        <v>58</v>
      </c>
      <c r="W3" s="266"/>
      <c r="X3" s="266"/>
    </row>
    <row r="4" spans="1:24" ht="18" customHeight="1" x14ac:dyDescent="0.3">
      <c r="A4" s="504" t="s">
        <v>59</v>
      </c>
      <c r="B4" s="506" t="s">
        <v>60</v>
      </c>
      <c r="C4" s="507" t="s">
        <v>61</v>
      </c>
      <c r="D4" s="510" t="s">
        <v>62</v>
      </c>
      <c r="E4" s="511"/>
      <c r="F4" s="511"/>
      <c r="G4" s="511"/>
      <c r="H4" s="511"/>
      <c r="I4" s="511"/>
      <c r="J4" s="511"/>
      <c r="K4" s="511"/>
      <c r="L4" s="511"/>
      <c r="M4" s="512"/>
      <c r="N4" s="513" t="s">
        <v>63</v>
      </c>
      <c r="O4" s="514"/>
      <c r="P4" s="514"/>
      <c r="Q4" s="514"/>
      <c r="R4" s="514"/>
      <c r="S4" s="514"/>
      <c r="T4" s="514"/>
      <c r="U4" s="514"/>
      <c r="V4" s="515"/>
    </row>
    <row r="5" spans="1:24" ht="12.75" customHeight="1" x14ac:dyDescent="0.2">
      <c r="A5" s="505"/>
      <c r="B5" s="496"/>
      <c r="C5" s="508"/>
      <c r="D5" s="516" t="s">
        <v>64</v>
      </c>
      <c r="E5" s="518" t="s">
        <v>65</v>
      </c>
      <c r="F5" s="519"/>
      <c r="G5" s="519"/>
      <c r="H5" s="519"/>
      <c r="I5" s="519"/>
      <c r="J5" s="519"/>
      <c r="K5" s="519"/>
      <c r="L5" s="519"/>
      <c r="M5" s="520"/>
      <c r="N5" s="499" t="s">
        <v>66</v>
      </c>
      <c r="O5" s="488" t="s">
        <v>67</v>
      </c>
      <c r="P5" s="488" t="s">
        <v>108</v>
      </c>
      <c r="Q5" s="488" t="s">
        <v>68</v>
      </c>
      <c r="R5" s="488" t="s">
        <v>69</v>
      </c>
      <c r="S5" s="488" t="s">
        <v>70</v>
      </c>
      <c r="T5" s="488" t="s">
        <v>71</v>
      </c>
      <c r="U5" s="488" t="s">
        <v>72</v>
      </c>
      <c r="V5" s="491" t="s">
        <v>73</v>
      </c>
    </row>
    <row r="6" spans="1:24" ht="15" customHeight="1" x14ac:dyDescent="0.2">
      <c r="A6" s="505"/>
      <c r="B6" s="496"/>
      <c r="C6" s="508"/>
      <c r="D6" s="516"/>
      <c r="E6" s="494" t="s">
        <v>74</v>
      </c>
      <c r="F6" s="496" t="s">
        <v>75</v>
      </c>
      <c r="G6" s="496"/>
      <c r="H6" s="496"/>
      <c r="I6" s="496" t="s">
        <v>76</v>
      </c>
      <c r="J6" s="494" t="s">
        <v>121</v>
      </c>
      <c r="K6" s="494" t="s">
        <v>71</v>
      </c>
      <c r="L6" s="494" t="s">
        <v>72</v>
      </c>
      <c r="M6" s="497" t="s">
        <v>77</v>
      </c>
      <c r="N6" s="500"/>
      <c r="O6" s="489"/>
      <c r="P6" s="489"/>
      <c r="Q6" s="489"/>
      <c r="R6" s="489"/>
      <c r="S6" s="489"/>
      <c r="T6" s="489"/>
      <c r="U6" s="489"/>
      <c r="V6" s="492"/>
    </row>
    <row r="7" spans="1:24" ht="91.5" customHeight="1" x14ac:dyDescent="0.2">
      <c r="A7" s="505"/>
      <c r="B7" s="496"/>
      <c r="C7" s="509"/>
      <c r="D7" s="517"/>
      <c r="E7" s="495"/>
      <c r="F7" s="267" t="s">
        <v>78</v>
      </c>
      <c r="G7" s="267" t="s">
        <v>109</v>
      </c>
      <c r="H7" s="267" t="s">
        <v>79</v>
      </c>
      <c r="I7" s="496"/>
      <c r="J7" s="495"/>
      <c r="K7" s="495"/>
      <c r="L7" s="495"/>
      <c r="M7" s="498"/>
      <c r="N7" s="501"/>
      <c r="O7" s="490"/>
      <c r="P7" s="490"/>
      <c r="Q7" s="490"/>
      <c r="R7" s="490"/>
      <c r="S7" s="490"/>
      <c r="T7" s="490"/>
      <c r="U7" s="490"/>
      <c r="V7" s="493"/>
    </row>
    <row r="8" spans="1:24" x14ac:dyDescent="0.2">
      <c r="A8" s="140">
        <v>1</v>
      </c>
      <c r="B8" s="141">
        <f>A8+1</f>
        <v>2</v>
      </c>
      <c r="C8" s="142">
        <v>3</v>
      </c>
      <c r="D8" s="143">
        <v>3</v>
      </c>
      <c r="E8" s="141">
        <v>4</v>
      </c>
      <c r="F8" s="141">
        <v>5</v>
      </c>
      <c r="G8" s="141">
        <v>6</v>
      </c>
      <c r="H8" s="141">
        <v>7</v>
      </c>
      <c r="I8" s="141">
        <v>8</v>
      </c>
      <c r="J8" s="141"/>
      <c r="K8" s="141">
        <v>9</v>
      </c>
      <c r="L8" s="141">
        <v>10</v>
      </c>
      <c r="M8" s="144">
        <v>11</v>
      </c>
      <c r="N8" s="145">
        <v>12</v>
      </c>
      <c r="O8" s="141">
        <f>N8+1</f>
        <v>13</v>
      </c>
      <c r="P8" s="141">
        <v>13</v>
      </c>
      <c r="Q8" s="141">
        <f>P8+1</f>
        <v>14</v>
      </c>
      <c r="R8" s="141">
        <v>14</v>
      </c>
      <c r="S8" s="141">
        <f>R8+1</f>
        <v>15</v>
      </c>
      <c r="T8" s="141">
        <v>15</v>
      </c>
      <c r="U8" s="141">
        <v>16</v>
      </c>
      <c r="V8" s="144">
        <v>17</v>
      </c>
    </row>
    <row r="9" spans="1:24" ht="38.25" customHeight="1" x14ac:dyDescent="0.2">
      <c r="A9" s="146" t="s">
        <v>0</v>
      </c>
      <c r="B9" s="147" t="str">
        <f>[5]лот!$B$27</f>
        <v>"Обустройство Северо-Покурского месторождения нефти. Реконструкция насосной подтоварной воды на ДНС-2"</v>
      </c>
      <c r="C9" s="148"/>
      <c r="D9" s="149"/>
      <c r="E9" s="150"/>
      <c r="F9" s="150"/>
      <c r="G9" s="150"/>
      <c r="H9" s="150"/>
      <c r="I9" s="150"/>
      <c r="J9" s="150"/>
      <c r="K9" s="150"/>
      <c r="L9" s="150"/>
      <c r="M9" s="151"/>
      <c r="N9" s="152"/>
      <c r="O9" s="150"/>
      <c r="P9" s="150"/>
      <c r="Q9" s="150"/>
      <c r="R9" s="150"/>
      <c r="S9" s="150"/>
      <c r="T9" s="150"/>
      <c r="U9" s="150"/>
      <c r="V9" s="151"/>
    </row>
    <row r="10" spans="1:24" ht="38.25" customHeight="1" x14ac:dyDescent="0.2">
      <c r="A10" s="153" t="s">
        <v>10</v>
      </c>
      <c r="B10" s="154" t="str">
        <f>[5]лот!$B$28</f>
        <v>Насосная подтоварной воды на ДНС-2</v>
      </c>
      <c r="C10" s="155"/>
      <c r="D10" s="156"/>
      <c r="E10" s="157"/>
      <c r="F10" s="157"/>
      <c r="G10" s="157"/>
      <c r="H10" s="157"/>
      <c r="I10" s="157"/>
      <c r="J10" s="157"/>
      <c r="K10" s="157"/>
      <c r="L10" s="157"/>
      <c r="M10" s="158"/>
      <c r="N10" s="159"/>
      <c r="O10" s="157"/>
      <c r="P10" s="157"/>
      <c r="Q10" s="157"/>
      <c r="R10" s="157"/>
      <c r="S10" s="157"/>
      <c r="T10" s="157"/>
      <c r="U10" s="157"/>
      <c r="V10" s="158"/>
    </row>
    <row r="11" spans="1:24" ht="39" customHeight="1" x14ac:dyDescent="0.2">
      <c r="A11" s="279" t="s">
        <v>122</v>
      </c>
      <c r="B11" s="475" t="s">
        <v>150</v>
      </c>
      <c r="C11" s="476"/>
      <c r="D11" s="160">
        <f t="shared" ref="D11:D27" si="0">E11+F11+I11+K11+L11+M11</f>
        <v>25013.162069999998</v>
      </c>
      <c r="E11" s="161">
        <v>6712</v>
      </c>
      <c r="F11" s="161">
        <v>5823</v>
      </c>
      <c r="G11" s="161">
        <v>141</v>
      </c>
      <c r="H11" s="161">
        <v>891</v>
      </c>
      <c r="I11" s="161">
        <v>0</v>
      </c>
      <c r="J11" s="161"/>
      <c r="K11" s="161">
        <v>6422</v>
      </c>
      <c r="L11" s="161">
        <v>4562</v>
      </c>
      <c r="M11" s="162">
        <f>(E11+F11+I11+K11+L11)*E64</f>
        <v>1494.1620700000001</v>
      </c>
      <c r="N11" s="163"/>
      <c r="O11" s="164"/>
      <c r="P11" s="164"/>
      <c r="Q11" s="164"/>
      <c r="R11" s="164"/>
      <c r="S11" s="164"/>
      <c r="T11" s="164"/>
      <c r="U11" s="164"/>
      <c r="V11" s="165"/>
    </row>
    <row r="12" spans="1:24" ht="39" customHeight="1" x14ac:dyDescent="0.2">
      <c r="A12" s="279" t="s">
        <v>124</v>
      </c>
      <c r="B12" s="475" t="s">
        <v>151</v>
      </c>
      <c r="C12" s="476"/>
      <c r="D12" s="160">
        <f t="shared" si="0"/>
        <v>535892.55992999999</v>
      </c>
      <c r="E12" s="161">
        <v>56984</v>
      </c>
      <c r="F12" s="161">
        <v>54493</v>
      </c>
      <c r="G12" s="161">
        <v>0</v>
      </c>
      <c r="H12" s="161">
        <v>6427</v>
      </c>
      <c r="I12" s="161">
        <v>294447</v>
      </c>
      <c r="J12" s="161"/>
      <c r="K12" s="161">
        <v>58543</v>
      </c>
      <c r="L12" s="161">
        <v>39414</v>
      </c>
      <c r="M12" s="162">
        <f>(E12+F12+I12+K12+L12)*E64</f>
        <v>32011.559930000003</v>
      </c>
      <c r="N12" s="163"/>
      <c r="O12" s="164"/>
      <c r="P12" s="164"/>
      <c r="Q12" s="164"/>
      <c r="R12" s="164"/>
      <c r="S12" s="164"/>
      <c r="T12" s="164"/>
      <c r="U12" s="164"/>
      <c r="V12" s="165"/>
    </row>
    <row r="13" spans="1:24" ht="65.25" customHeight="1" x14ac:dyDescent="0.2">
      <c r="A13" s="279" t="s">
        <v>126</v>
      </c>
      <c r="B13" s="475" t="s">
        <v>152</v>
      </c>
      <c r="C13" s="476"/>
      <c r="D13" s="160">
        <f t="shared" si="0"/>
        <v>138152.54699999999</v>
      </c>
      <c r="E13" s="161">
        <v>14223</v>
      </c>
      <c r="F13" s="161">
        <v>13186</v>
      </c>
      <c r="G13" s="161">
        <v>0</v>
      </c>
      <c r="H13" s="161">
        <v>1552</v>
      </c>
      <c r="I13" s="161">
        <v>79754</v>
      </c>
      <c r="J13" s="161">
        <v>293952</v>
      </c>
      <c r="K13" s="161">
        <v>13262</v>
      </c>
      <c r="L13" s="161">
        <v>9475</v>
      </c>
      <c r="M13" s="162">
        <f>(E13+F13+I13+K13+L13)*E64</f>
        <v>8252.5470000000005</v>
      </c>
      <c r="N13" s="163"/>
      <c r="O13" s="164"/>
      <c r="P13" s="164"/>
      <c r="Q13" s="164"/>
      <c r="R13" s="164"/>
      <c r="S13" s="164"/>
      <c r="T13" s="164"/>
      <c r="U13" s="164"/>
      <c r="V13" s="165"/>
    </row>
    <row r="14" spans="1:24" ht="39" customHeight="1" x14ac:dyDescent="0.2">
      <c r="A14" s="279" t="s">
        <v>153</v>
      </c>
      <c r="B14" s="475" t="s">
        <v>154</v>
      </c>
      <c r="C14" s="476"/>
      <c r="D14" s="160">
        <f t="shared" si="0"/>
        <v>23458.281210000001</v>
      </c>
      <c r="E14" s="161">
        <v>3360</v>
      </c>
      <c r="F14" s="161">
        <v>386</v>
      </c>
      <c r="G14" s="161">
        <v>0</v>
      </c>
      <c r="H14" s="161">
        <v>0</v>
      </c>
      <c r="I14" s="161">
        <v>12934</v>
      </c>
      <c r="J14" s="161">
        <v>702136</v>
      </c>
      <c r="K14" s="161">
        <v>3211</v>
      </c>
      <c r="L14" s="161">
        <v>2166</v>
      </c>
      <c r="M14" s="162">
        <f>(E14+F14+I14+K14+L14)*E64</f>
        <v>1401.2812100000001</v>
      </c>
      <c r="N14" s="163"/>
      <c r="O14" s="164"/>
      <c r="P14" s="164"/>
      <c r="Q14" s="164"/>
      <c r="R14" s="164"/>
      <c r="S14" s="164"/>
      <c r="T14" s="164"/>
      <c r="U14" s="164"/>
      <c r="V14" s="165"/>
    </row>
    <row r="15" spans="1:24" ht="39" customHeight="1" x14ac:dyDescent="0.2">
      <c r="A15" s="279" t="s">
        <v>128</v>
      </c>
      <c r="B15" s="475" t="s">
        <v>155</v>
      </c>
      <c r="C15" s="476"/>
      <c r="D15" s="160">
        <f t="shared" si="0"/>
        <v>980076.92796</v>
      </c>
      <c r="E15" s="161">
        <v>109291</v>
      </c>
      <c r="F15" s="161">
        <v>63163</v>
      </c>
      <c r="G15" s="161">
        <v>0</v>
      </c>
      <c r="H15" s="161">
        <v>5470</v>
      </c>
      <c r="I15" s="161">
        <v>565642</v>
      </c>
      <c r="J15" s="161">
        <v>141840</v>
      </c>
      <c r="K15" s="161">
        <v>108677</v>
      </c>
      <c r="L15" s="161">
        <v>74759</v>
      </c>
      <c r="M15" s="162">
        <f>(E15+F15+I15+K15+L15)*E64</f>
        <v>58544.927960000001</v>
      </c>
      <c r="N15" s="163"/>
      <c r="O15" s="164"/>
      <c r="P15" s="164"/>
      <c r="Q15" s="164"/>
      <c r="R15" s="164"/>
      <c r="S15" s="164"/>
      <c r="T15" s="164"/>
      <c r="U15" s="164"/>
      <c r="V15" s="165"/>
    </row>
    <row r="16" spans="1:24" ht="39" customHeight="1" x14ac:dyDescent="0.2">
      <c r="A16" s="279" t="s">
        <v>130</v>
      </c>
      <c r="B16" s="475" t="s">
        <v>156</v>
      </c>
      <c r="C16" s="476"/>
      <c r="D16" s="160">
        <f t="shared" si="0"/>
        <v>348439.01624999999</v>
      </c>
      <c r="E16" s="161">
        <v>30242</v>
      </c>
      <c r="F16" s="161">
        <v>73139</v>
      </c>
      <c r="G16" s="161">
        <v>0</v>
      </c>
      <c r="H16" s="161">
        <v>22911</v>
      </c>
      <c r="I16" s="161">
        <v>136641</v>
      </c>
      <c r="J16" s="161">
        <v>78554</v>
      </c>
      <c r="K16" s="161">
        <v>53062</v>
      </c>
      <c r="L16" s="161">
        <v>34541</v>
      </c>
      <c r="M16" s="162">
        <f>(E16+F16+I16+K16+L16)*E64</f>
        <v>20814.016250000001</v>
      </c>
      <c r="N16" s="163"/>
      <c r="O16" s="164"/>
      <c r="P16" s="164"/>
      <c r="Q16" s="164"/>
      <c r="R16" s="164"/>
      <c r="S16" s="164"/>
      <c r="T16" s="164"/>
      <c r="U16" s="164"/>
      <c r="V16" s="165"/>
    </row>
    <row r="17" spans="1:22" ht="39" customHeight="1" x14ac:dyDescent="0.2">
      <c r="A17" s="279" t="s">
        <v>136</v>
      </c>
      <c r="B17" s="475" t="s">
        <v>157</v>
      </c>
      <c r="C17" s="476"/>
      <c r="D17" s="160">
        <f t="shared" si="0"/>
        <v>127431.10107</v>
      </c>
      <c r="E17" s="161">
        <v>10900</v>
      </c>
      <c r="F17" s="161">
        <v>11239</v>
      </c>
      <c r="G17" s="161">
        <v>0</v>
      </c>
      <c r="H17" s="161">
        <v>1356</v>
      </c>
      <c r="I17" s="161">
        <v>79278</v>
      </c>
      <c r="J17" s="161"/>
      <c r="K17" s="161">
        <v>10978</v>
      </c>
      <c r="L17" s="161">
        <v>7424</v>
      </c>
      <c r="M17" s="162">
        <f>(E17+F17+I17+K17+L17)*E64</f>
        <v>7612.1010700000006</v>
      </c>
      <c r="N17" s="163"/>
      <c r="O17" s="164"/>
      <c r="P17" s="164"/>
      <c r="Q17" s="164"/>
      <c r="R17" s="164"/>
      <c r="S17" s="164"/>
      <c r="T17" s="164"/>
      <c r="U17" s="164"/>
      <c r="V17" s="165"/>
    </row>
    <row r="18" spans="1:22" ht="39" customHeight="1" x14ac:dyDescent="0.2">
      <c r="A18" s="279" t="s">
        <v>158</v>
      </c>
      <c r="B18" s="475" t="s">
        <v>159</v>
      </c>
      <c r="C18" s="476"/>
      <c r="D18" s="160">
        <f t="shared" si="0"/>
        <v>16493.223239999999</v>
      </c>
      <c r="E18" s="161">
        <v>4285</v>
      </c>
      <c r="F18" s="161">
        <v>2654</v>
      </c>
      <c r="G18" s="161">
        <v>0</v>
      </c>
      <c r="H18" s="161">
        <v>338</v>
      </c>
      <c r="I18" s="161">
        <v>1913</v>
      </c>
      <c r="J18" s="161">
        <v>396000</v>
      </c>
      <c r="K18" s="161">
        <v>3883</v>
      </c>
      <c r="L18" s="161">
        <v>2773</v>
      </c>
      <c r="M18" s="162">
        <f>(E18+F18+I18+K18+L18)*E64</f>
        <v>985.22324000000003</v>
      </c>
      <c r="N18" s="163"/>
      <c r="O18" s="164"/>
      <c r="P18" s="164"/>
      <c r="Q18" s="164"/>
      <c r="R18" s="164"/>
      <c r="S18" s="164"/>
      <c r="T18" s="164"/>
      <c r="U18" s="164"/>
      <c r="V18" s="165"/>
    </row>
    <row r="19" spans="1:22" ht="39" customHeight="1" x14ac:dyDescent="0.2">
      <c r="A19" s="279" t="s">
        <v>160</v>
      </c>
      <c r="B19" s="475" t="s">
        <v>161</v>
      </c>
      <c r="C19" s="476"/>
      <c r="D19" s="160">
        <f t="shared" si="0"/>
        <v>263226.86559</v>
      </c>
      <c r="E19" s="161">
        <v>10190</v>
      </c>
      <c r="F19" s="161">
        <v>27571</v>
      </c>
      <c r="G19" s="161">
        <v>0</v>
      </c>
      <c r="H19" s="161">
        <v>6967</v>
      </c>
      <c r="I19" s="161">
        <v>181523</v>
      </c>
      <c r="J19" s="161">
        <v>264000</v>
      </c>
      <c r="K19" s="161">
        <v>17117</v>
      </c>
      <c r="L19" s="161">
        <v>11102</v>
      </c>
      <c r="M19" s="162">
        <f>(E19+F19+I19+K19+L19)*E64</f>
        <v>15723.865590000001</v>
      </c>
      <c r="N19" s="163"/>
      <c r="O19" s="164"/>
      <c r="P19" s="164"/>
      <c r="Q19" s="164"/>
      <c r="R19" s="164"/>
      <c r="S19" s="164"/>
      <c r="T19" s="164"/>
      <c r="U19" s="164"/>
      <c r="V19" s="165"/>
    </row>
    <row r="20" spans="1:22" ht="39" customHeight="1" x14ac:dyDescent="0.2">
      <c r="A20" s="279" t="s">
        <v>162</v>
      </c>
      <c r="B20" s="475" t="s">
        <v>163</v>
      </c>
      <c r="C20" s="476"/>
      <c r="D20" s="160">
        <f t="shared" si="0"/>
        <v>9521.7840899999992</v>
      </c>
      <c r="E20" s="161">
        <v>1961</v>
      </c>
      <c r="F20" s="161">
        <v>932</v>
      </c>
      <c r="G20" s="161">
        <v>0</v>
      </c>
      <c r="H20" s="161">
        <v>124</v>
      </c>
      <c r="I20" s="161">
        <v>2907</v>
      </c>
      <c r="J20" s="161">
        <v>47639</v>
      </c>
      <c r="K20" s="161">
        <v>1865</v>
      </c>
      <c r="L20" s="161">
        <v>1288</v>
      </c>
      <c r="M20" s="162">
        <f>(E20+F20+I20+K20+L20)*E64</f>
        <v>568.78408999999999</v>
      </c>
      <c r="N20" s="163"/>
      <c r="O20" s="164"/>
      <c r="P20" s="164"/>
      <c r="Q20" s="164"/>
      <c r="R20" s="164"/>
      <c r="S20" s="164"/>
      <c r="T20" s="164"/>
      <c r="U20" s="164"/>
      <c r="V20" s="165"/>
    </row>
    <row r="21" spans="1:22" ht="39" customHeight="1" x14ac:dyDescent="0.2">
      <c r="A21" s="279" t="s">
        <v>164</v>
      </c>
      <c r="B21" s="475" t="s">
        <v>165</v>
      </c>
      <c r="C21" s="476"/>
      <c r="D21" s="160">
        <f t="shared" si="0"/>
        <v>45041.559030000004</v>
      </c>
      <c r="E21" s="161">
        <v>3041</v>
      </c>
      <c r="F21" s="161">
        <v>12277</v>
      </c>
      <c r="G21" s="161">
        <v>0</v>
      </c>
      <c r="H21" s="161">
        <v>3597</v>
      </c>
      <c r="I21" s="161">
        <v>16080</v>
      </c>
      <c r="J21" s="161"/>
      <c r="K21" s="161">
        <v>6638</v>
      </c>
      <c r="L21" s="161">
        <v>4315</v>
      </c>
      <c r="M21" s="162">
        <f>(E21+F21+I21+K21+L21)*E64</f>
        <v>2690.5590300000003</v>
      </c>
      <c r="N21" s="163"/>
      <c r="O21" s="164"/>
      <c r="P21" s="164"/>
      <c r="Q21" s="164"/>
      <c r="R21" s="164"/>
      <c r="S21" s="164"/>
      <c r="T21" s="164"/>
      <c r="U21" s="164"/>
      <c r="V21" s="165"/>
    </row>
    <row r="22" spans="1:22" ht="39" customHeight="1" x14ac:dyDescent="0.2">
      <c r="A22" s="279" t="s">
        <v>142</v>
      </c>
      <c r="B22" s="475" t="s">
        <v>166</v>
      </c>
      <c r="C22" s="476"/>
      <c r="D22" s="160">
        <f t="shared" si="0"/>
        <v>221.21423999999999</v>
      </c>
      <c r="E22" s="161">
        <v>0</v>
      </c>
      <c r="F22" s="161">
        <v>170</v>
      </c>
      <c r="G22" s="161">
        <v>0</v>
      </c>
      <c r="H22" s="161">
        <v>30</v>
      </c>
      <c r="I22" s="161">
        <v>0</v>
      </c>
      <c r="J22" s="161"/>
      <c r="K22" s="161">
        <v>25</v>
      </c>
      <c r="L22" s="161">
        <v>13</v>
      </c>
      <c r="M22" s="162">
        <f>(E22+F22+I22+K22+L22)*E64</f>
        <v>13.21424</v>
      </c>
      <c r="N22" s="163"/>
      <c r="O22" s="164"/>
      <c r="P22" s="164"/>
      <c r="Q22" s="164"/>
      <c r="R22" s="164"/>
      <c r="S22" s="164"/>
      <c r="T22" s="164"/>
      <c r="U22" s="164"/>
      <c r="V22" s="165"/>
    </row>
    <row r="23" spans="1:22" ht="39" customHeight="1" x14ac:dyDescent="0.2">
      <c r="A23" s="279" t="s">
        <v>146</v>
      </c>
      <c r="B23" s="475" t="s">
        <v>167</v>
      </c>
      <c r="C23" s="476"/>
      <c r="D23" s="160">
        <f t="shared" si="0"/>
        <v>38317.92237</v>
      </c>
      <c r="E23" s="161">
        <v>847</v>
      </c>
      <c r="F23" s="161">
        <v>5031</v>
      </c>
      <c r="G23" s="161">
        <v>0</v>
      </c>
      <c r="H23" s="161">
        <v>1055</v>
      </c>
      <c r="I23" s="161">
        <v>25512</v>
      </c>
      <c r="J23" s="161"/>
      <c r="K23" s="161">
        <v>2833</v>
      </c>
      <c r="L23" s="161">
        <v>1806</v>
      </c>
      <c r="M23" s="162">
        <f>(E23+F23+I23+K23+L23)*E64</f>
        <v>2288.9223700000002</v>
      </c>
      <c r="N23" s="163"/>
      <c r="O23" s="164"/>
      <c r="P23" s="164"/>
      <c r="Q23" s="164"/>
      <c r="R23" s="164"/>
      <c r="S23" s="164"/>
      <c r="T23" s="164"/>
      <c r="U23" s="164"/>
      <c r="V23" s="165"/>
    </row>
    <row r="24" spans="1:22" ht="39" customHeight="1" x14ac:dyDescent="0.2">
      <c r="A24" s="279" t="s">
        <v>148</v>
      </c>
      <c r="B24" s="475" t="s">
        <v>168</v>
      </c>
      <c r="C24" s="476"/>
      <c r="D24" s="160">
        <f t="shared" si="0"/>
        <v>615.78386999999998</v>
      </c>
      <c r="E24" s="161">
        <v>44</v>
      </c>
      <c r="F24" s="161">
        <v>25</v>
      </c>
      <c r="G24" s="161">
        <v>0</v>
      </c>
      <c r="H24" s="161">
        <v>1</v>
      </c>
      <c r="I24" s="161">
        <v>402</v>
      </c>
      <c r="J24" s="161"/>
      <c r="K24" s="161">
        <v>66</v>
      </c>
      <c r="L24" s="161">
        <v>42</v>
      </c>
      <c r="M24" s="162">
        <f>(E24+F24+I24+K24+L24)*E64</f>
        <v>36.78387</v>
      </c>
      <c r="N24" s="163"/>
      <c r="O24" s="164"/>
      <c r="P24" s="164"/>
      <c r="Q24" s="164"/>
      <c r="R24" s="164"/>
      <c r="S24" s="164"/>
      <c r="T24" s="164"/>
      <c r="U24" s="164"/>
      <c r="V24" s="165"/>
    </row>
    <row r="25" spans="1:22" ht="39" customHeight="1" x14ac:dyDescent="0.2">
      <c r="A25" s="279" t="s">
        <v>169</v>
      </c>
      <c r="B25" s="475" t="s">
        <v>150</v>
      </c>
      <c r="C25" s="476"/>
      <c r="D25" s="160">
        <f t="shared" si="0"/>
        <v>56515.984199999999</v>
      </c>
      <c r="E25" s="161">
        <v>12027</v>
      </c>
      <c r="F25" s="161">
        <v>18861</v>
      </c>
      <c r="G25" s="161">
        <f>76+173</f>
        <v>249</v>
      </c>
      <c r="H25" s="161">
        <v>2345</v>
      </c>
      <c r="I25" s="161">
        <v>0</v>
      </c>
      <c r="J25" s="161"/>
      <c r="K25" s="161">
        <v>12589</v>
      </c>
      <c r="L25" s="161">
        <v>9663</v>
      </c>
      <c r="M25" s="162">
        <f>(E25+F25+I25+K25+L25)*E64</f>
        <v>3375.9842000000003</v>
      </c>
      <c r="N25" s="163"/>
      <c r="O25" s="164"/>
      <c r="P25" s="164"/>
      <c r="Q25" s="164"/>
      <c r="R25" s="164"/>
      <c r="S25" s="164"/>
      <c r="T25" s="164"/>
      <c r="U25" s="164"/>
      <c r="V25" s="165"/>
    </row>
    <row r="26" spans="1:22" ht="39" customHeight="1" x14ac:dyDescent="0.2">
      <c r="A26" s="279" t="s">
        <v>170</v>
      </c>
      <c r="B26" s="475" t="s">
        <v>151</v>
      </c>
      <c r="C26" s="476"/>
      <c r="D26" s="160">
        <f t="shared" si="0"/>
        <v>174240.24695999999</v>
      </c>
      <c r="E26" s="161">
        <v>38386</v>
      </c>
      <c r="F26" s="161">
        <v>11824</v>
      </c>
      <c r="G26" s="161">
        <v>0</v>
      </c>
      <c r="H26" s="161">
        <v>1518</v>
      </c>
      <c r="I26" s="161">
        <v>62334</v>
      </c>
      <c r="J26" s="161"/>
      <c r="K26" s="161">
        <v>31391</v>
      </c>
      <c r="L26" s="161">
        <v>19897</v>
      </c>
      <c r="M26" s="162">
        <f>(E26+F26+I26+K26+L26)*E64</f>
        <v>10408.24696</v>
      </c>
      <c r="N26" s="163"/>
      <c r="O26" s="164"/>
      <c r="P26" s="164"/>
      <c r="Q26" s="164"/>
      <c r="R26" s="164"/>
      <c r="S26" s="164"/>
      <c r="T26" s="164"/>
      <c r="U26" s="164"/>
      <c r="V26" s="165"/>
    </row>
    <row r="27" spans="1:22" ht="39" customHeight="1" x14ac:dyDescent="0.2">
      <c r="A27" s="279" t="s">
        <v>171</v>
      </c>
      <c r="B27" s="475" t="s">
        <v>155</v>
      </c>
      <c r="C27" s="476"/>
      <c r="D27" s="160">
        <f t="shared" si="0"/>
        <v>867026.87954999995</v>
      </c>
      <c r="E27" s="161">
        <v>67515</v>
      </c>
      <c r="F27" s="161">
        <v>40036</v>
      </c>
      <c r="G27" s="161">
        <v>0</v>
      </c>
      <c r="H27" s="161">
        <v>3782</v>
      </c>
      <c r="I27" s="161">
        <v>594723</v>
      </c>
      <c r="J27" s="161">
        <v>347400</v>
      </c>
      <c r="K27" s="161">
        <v>66862</v>
      </c>
      <c r="L27" s="161">
        <v>46099</v>
      </c>
      <c r="M27" s="162">
        <f>(E27+F27+I27+K27+L27)*E64</f>
        <v>51791.879550000005</v>
      </c>
      <c r="N27" s="163"/>
      <c r="O27" s="164"/>
      <c r="P27" s="164"/>
      <c r="Q27" s="164"/>
      <c r="R27" s="164"/>
      <c r="S27" s="164"/>
      <c r="T27" s="164"/>
      <c r="U27" s="164"/>
      <c r="V27" s="165"/>
    </row>
    <row r="28" spans="1:22" s="173" customFormat="1" ht="24.75" customHeight="1" x14ac:dyDescent="0.2">
      <c r="A28" s="166"/>
      <c r="B28" s="167" t="s">
        <v>80</v>
      </c>
      <c r="C28" s="168"/>
      <c r="D28" s="166">
        <f t="shared" ref="D28:I28" si="1">SUM(D11:D27)</f>
        <v>3649685.0586299999</v>
      </c>
      <c r="E28" s="169">
        <f t="shared" si="1"/>
        <v>370008</v>
      </c>
      <c r="F28" s="169">
        <f t="shared" si="1"/>
        <v>340810</v>
      </c>
      <c r="G28" s="169">
        <f t="shared" si="1"/>
        <v>390</v>
      </c>
      <c r="H28" s="169">
        <f t="shared" si="1"/>
        <v>58364</v>
      </c>
      <c r="I28" s="169">
        <f t="shared" si="1"/>
        <v>2054090</v>
      </c>
      <c r="J28" s="169"/>
      <c r="K28" s="169">
        <f>SUM(K11:K27)</f>
        <v>397424</v>
      </c>
      <c r="L28" s="169">
        <f>SUM(L11:L27)</f>
        <v>269339</v>
      </c>
      <c r="M28" s="170">
        <f>SUM(M11:M27)</f>
        <v>218014.05863000004</v>
      </c>
      <c r="N28" s="171"/>
      <c r="O28" s="172"/>
      <c r="P28" s="169"/>
      <c r="Q28" s="172"/>
      <c r="R28" s="169"/>
      <c r="S28" s="172"/>
      <c r="T28" s="169"/>
      <c r="U28" s="169"/>
      <c r="V28" s="170"/>
    </row>
    <row r="29" spans="1:22" ht="28.5" customHeight="1" x14ac:dyDescent="0.2">
      <c r="A29" s="174"/>
      <c r="B29" s="175" t="s">
        <v>82</v>
      </c>
      <c r="C29" s="176"/>
      <c r="D29" s="177"/>
      <c r="E29" s="178"/>
      <c r="F29" s="178"/>
      <c r="G29" s="178"/>
      <c r="H29" s="178"/>
      <c r="I29" s="178"/>
      <c r="J29" s="178"/>
      <c r="K29" s="178"/>
      <c r="L29" s="178"/>
      <c r="M29" s="179"/>
      <c r="N29" s="180"/>
      <c r="O29" s="181"/>
      <c r="P29" s="181"/>
      <c r="Q29" s="181"/>
      <c r="R29" s="181"/>
      <c r="S29" s="181"/>
      <c r="T29" s="181"/>
      <c r="U29" s="181"/>
      <c r="V29" s="182"/>
    </row>
    <row r="30" spans="1:22" s="100" customFormat="1" ht="28.5" customHeight="1" x14ac:dyDescent="0.2">
      <c r="A30" s="183"/>
      <c r="B30" s="184" t="s">
        <v>83</v>
      </c>
      <c r="C30" s="185"/>
      <c r="D30" s="177"/>
      <c r="E30" s="178"/>
      <c r="F30" s="178"/>
      <c r="G30" s="178"/>
      <c r="H30" s="178"/>
      <c r="I30" s="178"/>
      <c r="J30" s="178"/>
      <c r="K30" s="178"/>
      <c r="L30" s="178"/>
      <c r="M30" s="179"/>
      <c r="N30" s="180"/>
      <c r="O30" s="181"/>
      <c r="P30" s="181"/>
      <c r="Q30" s="181"/>
      <c r="R30" s="181"/>
      <c r="S30" s="181"/>
      <c r="T30" s="181"/>
      <c r="U30" s="181"/>
      <c r="V30" s="182"/>
    </row>
    <row r="31" spans="1:22" ht="29.25" customHeight="1" x14ac:dyDescent="0.2">
      <c r="A31" s="186"/>
      <c r="B31" s="187" t="s">
        <v>84</v>
      </c>
      <c r="C31" s="188"/>
      <c r="D31" s="189"/>
      <c r="E31" s="190"/>
      <c r="F31" s="190"/>
      <c r="G31" s="190"/>
      <c r="H31" s="190"/>
      <c r="I31" s="190"/>
      <c r="J31" s="190"/>
      <c r="K31" s="190"/>
      <c r="L31" s="190"/>
      <c r="M31" s="191"/>
      <c r="N31" s="192"/>
      <c r="O31" s="193"/>
      <c r="P31" s="193"/>
      <c r="Q31" s="193"/>
      <c r="R31" s="193"/>
      <c r="S31" s="193"/>
      <c r="T31" s="193"/>
      <c r="U31" s="193"/>
      <c r="V31" s="194"/>
    </row>
    <row r="32" spans="1:22" ht="27" customHeight="1" x14ac:dyDescent="0.2">
      <c r="A32" s="174"/>
      <c r="B32" s="195" t="s">
        <v>110</v>
      </c>
      <c r="C32" s="196"/>
      <c r="D32" s="177"/>
      <c r="E32" s="178"/>
      <c r="F32" s="178"/>
      <c r="G32" s="178"/>
      <c r="H32" s="178"/>
      <c r="I32" s="178"/>
      <c r="J32" s="178"/>
      <c r="K32" s="178"/>
      <c r="L32" s="178"/>
      <c r="M32" s="179"/>
      <c r="N32" s="180"/>
      <c r="O32" s="181"/>
      <c r="P32" s="181"/>
      <c r="Q32" s="181"/>
      <c r="R32" s="181"/>
      <c r="S32" s="181"/>
      <c r="T32" s="181"/>
      <c r="U32" s="181"/>
      <c r="V32" s="182"/>
    </row>
    <row r="33" spans="1:24" ht="27" customHeight="1" x14ac:dyDescent="0.2">
      <c r="A33" s="174"/>
      <c r="B33" s="195" t="s">
        <v>111</v>
      </c>
      <c r="C33" s="196"/>
      <c r="D33" s="177"/>
      <c r="E33" s="178"/>
      <c r="F33" s="178"/>
      <c r="G33" s="178"/>
      <c r="H33" s="178"/>
      <c r="I33" s="178"/>
      <c r="J33" s="178"/>
      <c r="K33" s="178"/>
      <c r="L33" s="178"/>
      <c r="M33" s="179"/>
      <c r="N33" s="180"/>
      <c r="O33" s="181"/>
      <c r="P33" s="181"/>
      <c r="Q33" s="181"/>
      <c r="R33" s="181"/>
      <c r="S33" s="181"/>
      <c r="T33" s="181"/>
      <c r="U33" s="181"/>
      <c r="V33" s="182"/>
    </row>
    <row r="34" spans="1:24" ht="29.25" customHeight="1" x14ac:dyDescent="0.2">
      <c r="A34" s="186"/>
      <c r="B34" s="187" t="s">
        <v>86</v>
      </c>
      <c r="C34" s="197"/>
      <c r="D34" s="189"/>
      <c r="E34" s="190"/>
      <c r="F34" s="190"/>
      <c r="G34" s="190"/>
      <c r="H34" s="190"/>
      <c r="I34" s="190"/>
      <c r="J34" s="190"/>
      <c r="K34" s="190"/>
      <c r="L34" s="190"/>
      <c r="M34" s="191"/>
      <c r="N34" s="192"/>
      <c r="O34" s="193"/>
      <c r="P34" s="193"/>
      <c r="Q34" s="193"/>
      <c r="R34" s="193"/>
      <c r="S34" s="193"/>
      <c r="T34" s="193"/>
      <c r="U34" s="193"/>
      <c r="V34" s="194"/>
    </row>
    <row r="35" spans="1:24" ht="29.25" customHeight="1" x14ac:dyDescent="0.2">
      <c r="A35" s="174"/>
      <c r="B35" s="175" t="s">
        <v>195</v>
      </c>
      <c r="C35" s="198"/>
      <c r="D35" s="177"/>
      <c r="E35" s="178"/>
      <c r="F35" s="178"/>
      <c r="G35" s="178"/>
      <c r="H35" s="178"/>
      <c r="I35" s="178"/>
      <c r="J35" s="178"/>
      <c r="K35" s="178"/>
      <c r="L35" s="178"/>
      <c r="M35" s="179"/>
      <c r="N35" s="180"/>
      <c r="O35" s="181"/>
      <c r="P35" s="181"/>
      <c r="Q35" s="181"/>
      <c r="R35" s="181"/>
      <c r="S35" s="181"/>
      <c r="T35" s="181"/>
      <c r="U35" s="181"/>
      <c r="V35" s="199"/>
    </row>
    <row r="36" spans="1:24" ht="29.25" customHeight="1" x14ac:dyDescent="0.2">
      <c r="A36" s="174"/>
      <c r="B36" s="175" t="s">
        <v>112</v>
      </c>
      <c r="C36" s="198"/>
      <c r="D36" s="177"/>
      <c r="E36" s="178"/>
      <c r="F36" s="178"/>
      <c r="G36" s="178"/>
      <c r="H36" s="178"/>
      <c r="I36" s="178"/>
      <c r="J36" s="178"/>
      <c r="K36" s="178"/>
      <c r="L36" s="178"/>
      <c r="M36" s="179"/>
      <c r="N36" s="180"/>
      <c r="O36" s="181"/>
      <c r="P36" s="181"/>
      <c r="Q36" s="181"/>
      <c r="R36" s="181"/>
      <c r="S36" s="181"/>
      <c r="T36" s="181"/>
      <c r="U36" s="181"/>
      <c r="V36" s="199"/>
    </row>
    <row r="37" spans="1:24" ht="29.25" customHeight="1" x14ac:dyDescent="0.2">
      <c r="A37" s="174"/>
      <c r="B37" s="175" t="s">
        <v>113</v>
      </c>
      <c r="C37" s="198"/>
      <c r="D37" s="177"/>
      <c r="E37" s="178"/>
      <c r="F37" s="178"/>
      <c r="G37" s="178"/>
      <c r="H37" s="178"/>
      <c r="I37" s="178"/>
      <c r="J37" s="178"/>
      <c r="K37" s="178"/>
      <c r="L37" s="178"/>
      <c r="M37" s="179"/>
      <c r="N37" s="180"/>
      <c r="O37" s="181"/>
      <c r="P37" s="181"/>
      <c r="Q37" s="181"/>
      <c r="R37" s="181"/>
      <c r="S37" s="181"/>
      <c r="T37" s="181"/>
      <c r="U37" s="181"/>
      <c r="V37" s="199"/>
    </row>
    <row r="38" spans="1:24" ht="29.25" customHeight="1" x14ac:dyDescent="0.2">
      <c r="A38" s="200"/>
      <c r="B38" s="201" t="s">
        <v>87</v>
      </c>
      <c r="C38" s="202"/>
      <c r="D38" s="203"/>
      <c r="E38" s="204"/>
      <c r="F38" s="204"/>
      <c r="G38" s="204"/>
      <c r="H38" s="204"/>
      <c r="I38" s="204"/>
      <c r="J38" s="204"/>
      <c r="K38" s="204"/>
      <c r="L38" s="204"/>
      <c r="M38" s="205"/>
      <c r="N38" s="206"/>
      <c r="O38" s="207"/>
      <c r="P38" s="207"/>
      <c r="Q38" s="207"/>
      <c r="R38" s="207"/>
      <c r="S38" s="207"/>
      <c r="T38" s="207"/>
      <c r="U38" s="207"/>
      <c r="V38" s="208"/>
    </row>
    <row r="39" spans="1:24" ht="29.25" customHeight="1" x14ac:dyDescent="0.2">
      <c r="A39" s="174"/>
      <c r="B39" s="209"/>
      <c r="C39" s="210"/>
      <c r="D39" s="177"/>
      <c r="E39" s="178"/>
      <c r="F39" s="178"/>
      <c r="G39" s="178"/>
      <c r="H39" s="178"/>
      <c r="I39" s="178"/>
      <c r="J39" s="178"/>
      <c r="K39" s="178"/>
      <c r="L39" s="178"/>
      <c r="M39" s="179"/>
      <c r="N39" s="180"/>
      <c r="O39" s="181"/>
      <c r="P39" s="181"/>
      <c r="Q39" s="181"/>
      <c r="R39" s="181"/>
      <c r="S39" s="181"/>
      <c r="T39" s="181"/>
      <c r="U39" s="181"/>
      <c r="V39" s="211"/>
    </row>
    <row r="40" spans="1:24" x14ac:dyDescent="0.2">
      <c r="A40" s="212"/>
      <c r="B40" s="213" t="s">
        <v>88</v>
      </c>
      <c r="C40" s="214"/>
      <c r="D40" s="215"/>
      <c r="E40" s="216"/>
      <c r="F40" s="216"/>
      <c r="G40" s="216"/>
      <c r="H40" s="216"/>
      <c r="I40" s="216"/>
      <c r="J40" s="216"/>
      <c r="K40" s="216"/>
      <c r="L40" s="216"/>
      <c r="M40" s="217"/>
      <c r="N40" s="218"/>
      <c r="O40" s="219"/>
      <c r="P40" s="219"/>
      <c r="Q40" s="219"/>
      <c r="R40" s="219"/>
      <c r="S40" s="219"/>
      <c r="T40" s="219"/>
      <c r="U40" s="219"/>
      <c r="V40" s="220"/>
    </row>
    <row r="41" spans="1:24" x14ac:dyDescent="0.2">
      <c r="A41" s="212"/>
      <c r="B41" s="221" t="s">
        <v>89</v>
      </c>
      <c r="C41" s="222"/>
      <c r="D41" s="223"/>
      <c r="E41" s="224"/>
      <c r="F41" s="224"/>
      <c r="G41" s="224"/>
      <c r="H41" s="224"/>
      <c r="I41" s="224"/>
      <c r="J41" s="224"/>
      <c r="K41" s="224"/>
      <c r="L41" s="224"/>
      <c r="M41" s="225"/>
      <c r="N41" s="226"/>
      <c r="O41" s="227"/>
      <c r="P41" s="227"/>
      <c r="Q41" s="227"/>
      <c r="R41" s="227"/>
      <c r="S41" s="227"/>
      <c r="T41" s="227"/>
      <c r="U41" s="227"/>
      <c r="V41" s="228"/>
    </row>
    <row r="42" spans="1:24" ht="13.5" thickBot="1" x14ac:dyDescent="0.25">
      <c r="A42" s="229"/>
      <c r="B42" s="230" t="s">
        <v>90</v>
      </c>
      <c r="C42" s="231"/>
      <c r="D42" s="232"/>
      <c r="E42" s="233"/>
      <c r="F42" s="233"/>
      <c r="G42" s="233"/>
      <c r="H42" s="233"/>
      <c r="I42" s="233"/>
      <c r="J42" s="233"/>
      <c r="K42" s="233"/>
      <c r="L42" s="233"/>
      <c r="M42" s="234"/>
      <c r="N42" s="235"/>
      <c r="O42" s="101"/>
      <c r="P42" s="101"/>
      <c r="Q42" s="101"/>
      <c r="R42" s="101"/>
      <c r="S42" s="101"/>
      <c r="T42" s="101"/>
      <c r="U42" s="101"/>
      <c r="V42" s="236"/>
    </row>
    <row r="43" spans="1:24" ht="13.5" hidden="1" customHeight="1" x14ac:dyDescent="0.2">
      <c r="A43" s="237"/>
      <c r="B43" s="102" t="s">
        <v>114</v>
      </c>
      <c r="C43" s="102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4"/>
      <c r="Q43" s="104"/>
      <c r="R43" s="104"/>
      <c r="S43" s="104"/>
      <c r="T43" s="104"/>
      <c r="U43" s="104"/>
      <c r="V43" s="104"/>
      <c r="W43" s="104"/>
      <c r="X43" s="104"/>
    </row>
    <row r="44" spans="1:24" ht="13.5" hidden="1" customHeight="1" x14ac:dyDescent="0.2">
      <c r="A44" s="238"/>
      <c r="B44" s="239" t="s">
        <v>115</v>
      </c>
      <c r="C44" s="239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1"/>
      <c r="Q44" s="241"/>
      <c r="R44" s="241"/>
      <c r="S44" s="241"/>
      <c r="T44" s="241"/>
      <c r="U44" s="241"/>
      <c r="V44" s="241"/>
      <c r="W44" s="241"/>
      <c r="X44" s="241"/>
    </row>
    <row r="45" spans="1:24" ht="13.5" hidden="1" customHeight="1" x14ac:dyDescent="0.2">
      <c r="A45" s="238"/>
      <c r="B45" s="239" t="s">
        <v>116</v>
      </c>
      <c r="C45" s="239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1"/>
      <c r="Q45" s="241"/>
      <c r="R45" s="241"/>
      <c r="S45" s="241"/>
      <c r="T45" s="241"/>
      <c r="U45" s="241"/>
      <c r="V45" s="241"/>
      <c r="W45" s="241"/>
      <c r="X45" s="241"/>
    </row>
    <row r="46" spans="1:24" ht="13.5" hidden="1" customHeight="1" x14ac:dyDescent="0.2">
      <c r="A46" s="238"/>
      <c r="B46" s="239" t="s">
        <v>117</v>
      </c>
      <c r="C46" s="239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1"/>
      <c r="Q46" s="241"/>
      <c r="R46" s="241"/>
      <c r="S46" s="241"/>
      <c r="T46" s="241"/>
      <c r="U46" s="241"/>
      <c r="V46" s="241"/>
      <c r="W46" s="241"/>
      <c r="X46" s="241"/>
    </row>
    <row r="47" spans="1:24" ht="13.5" hidden="1" customHeight="1" x14ac:dyDescent="0.2">
      <c r="A47" s="238"/>
      <c r="B47" s="239" t="s">
        <v>118</v>
      </c>
      <c r="C47" s="239"/>
      <c r="D47" s="240"/>
      <c r="E47" s="240"/>
      <c r="F47" s="240"/>
      <c r="G47" s="240"/>
      <c r="H47" s="240"/>
      <c r="I47" s="240"/>
      <c r="J47" s="240"/>
      <c r="K47" s="240"/>
      <c r="L47" s="240"/>
      <c r="M47" s="240"/>
      <c r="N47" s="240"/>
      <c r="O47" s="240"/>
      <c r="P47" s="241"/>
      <c r="Q47" s="241"/>
      <c r="R47" s="241"/>
      <c r="S47" s="241"/>
      <c r="T47" s="241"/>
      <c r="U47" s="241"/>
      <c r="V47" s="241"/>
      <c r="W47" s="241"/>
      <c r="X47" s="241"/>
    </row>
    <row r="48" spans="1:24" ht="13.5" hidden="1" customHeight="1" x14ac:dyDescent="0.2">
      <c r="A48" s="242"/>
      <c r="B48" s="239" t="s">
        <v>119</v>
      </c>
      <c r="C48" s="243"/>
      <c r="D48" s="244"/>
      <c r="E48" s="244"/>
      <c r="F48" s="244"/>
      <c r="G48" s="244"/>
      <c r="H48" s="244"/>
      <c r="I48" s="244"/>
      <c r="J48" s="244"/>
      <c r="K48" s="244"/>
      <c r="L48" s="244"/>
      <c r="M48" s="244"/>
      <c r="N48" s="244"/>
      <c r="O48" s="244"/>
      <c r="P48" s="269"/>
      <c r="Q48" s="269"/>
      <c r="R48" s="269"/>
      <c r="S48" s="269"/>
      <c r="T48" s="269"/>
      <c r="U48" s="269"/>
      <c r="V48" s="269"/>
      <c r="W48" s="269"/>
      <c r="X48" s="269"/>
    </row>
    <row r="49" spans="1:24" ht="13.5" hidden="1" customHeight="1" thickBot="1" x14ac:dyDescent="0.25">
      <c r="A49" s="245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8"/>
      <c r="Q49" s="138"/>
      <c r="R49" s="138"/>
      <c r="S49" s="138"/>
      <c r="T49" s="138"/>
      <c r="U49" s="138"/>
      <c r="V49" s="138"/>
      <c r="W49" s="138"/>
      <c r="X49" s="138"/>
    </row>
    <row r="50" spans="1:24" x14ac:dyDescent="0.2">
      <c r="A50" s="272"/>
      <c r="B50" s="246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105"/>
      <c r="Q50" s="105"/>
      <c r="R50" s="105"/>
      <c r="S50" s="105"/>
      <c r="T50" s="105"/>
      <c r="U50" s="105"/>
      <c r="V50" s="105"/>
      <c r="W50" s="105"/>
      <c r="X50" s="105"/>
    </row>
    <row r="51" spans="1:24" ht="12.75" hidden="1" customHeight="1" x14ac:dyDescent="0.2">
      <c r="B51" s="477"/>
      <c r="C51" s="478"/>
      <c r="D51" s="479"/>
      <c r="E51" s="483" t="s">
        <v>91</v>
      </c>
      <c r="F51" s="485" t="s">
        <v>92</v>
      </c>
      <c r="G51" s="486"/>
      <c r="H51" s="486"/>
      <c r="I51" s="486"/>
      <c r="J51" s="486"/>
      <c r="K51" s="486"/>
      <c r="L51" s="487"/>
      <c r="M51" s="248"/>
      <c r="N51" s="483" t="s">
        <v>93</v>
      </c>
      <c r="O51" s="270" t="s">
        <v>65</v>
      </c>
      <c r="P51" s="105"/>
    </row>
    <row r="52" spans="1:24" ht="52.5" hidden="1" customHeight="1" x14ac:dyDescent="0.2">
      <c r="B52" s="480"/>
      <c r="C52" s="481"/>
      <c r="D52" s="482"/>
      <c r="E52" s="484"/>
      <c r="F52" s="106">
        <v>2012</v>
      </c>
      <c r="G52" s="106"/>
      <c r="H52" s="106"/>
      <c r="I52" s="106">
        <v>2014</v>
      </c>
      <c r="J52" s="106"/>
      <c r="K52" s="106">
        <v>2015</v>
      </c>
      <c r="L52" s="106">
        <v>2016</v>
      </c>
      <c r="M52" s="106">
        <v>2016</v>
      </c>
      <c r="N52" s="484"/>
      <c r="O52" s="106" t="s">
        <v>94</v>
      </c>
    </row>
    <row r="53" spans="1:24" ht="29.25" hidden="1" customHeight="1" x14ac:dyDescent="0.2">
      <c r="B53" s="471" t="s">
        <v>95</v>
      </c>
      <c r="C53" s="472"/>
      <c r="D53" s="473"/>
      <c r="E53" s="107"/>
      <c r="F53" s="108"/>
      <c r="G53" s="108"/>
      <c r="H53" s="108"/>
      <c r="I53" s="108"/>
      <c r="J53" s="108"/>
      <c r="K53" s="108"/>
      <c r="L53" s="108"/>
      <c r="M53" s="108"/>
      <c r="N53" s="107"/>
      <c r="O53" s="108"/>
    </row>
    <row r="54" spans="1:24" ht="12.75" hidden="1" customHeight="1" x14ac:dyDescent="0.2">
      <c r="A54" s="272"/>
      <c r="B54" s="109"/>
      <c r="C54" s="109"/>
      <c r="D54" s="110"/>
      <c r="E54" s="110"/>
      <c r="F54" s="110"/>
      <c r="G54" s="2"/>
      <c r="H54" s="2"/>
      <c r="I54" s="2"/>
      <c r="J54" s="2"/>
      <c r="K54" s="2"/>
      <c r="L54" s="2"/>
      <c r="M54" s="2"/>
      <c r="N54" s="2"/>
      <c r="O54" s="2"/>
      <c r="P54" s="111"/>
      <c r="Q54" s="111"/>
      <c r="R54" s="111"/>
      <c r="S54" s="111"/>
      <c r="T54" s="111"/>
      <c r="U54" s="111"/>
      <c r="V54" s="112"/>
      <c r="W54" s="113"/>
      <c r="X54" s="112"/>
    </row>
    <row r="55" spans="1:24" ht="13.5" hidden="1" customHeight="1" x14ac:dyDescent="0.2">
      <c r="A55" s="249" t="s">
        <v>96</v>
      </c>
      <c r="B55" s="114"/>
      <c r="C55" s="114"/>
      <c r="D55" s="114"/>
      <c r="E55" s="114"/>
      <c r="F55" s="114"/>
      <c r="G55" s="114"/>
      <c r="H55" s="114"/>
      <c r="I55" s="2"/>
      <c r="J55" s="2"/>
      <c r="K55" s="2"/>
      <c r="L55" s="2"/>
      <c r="M55" s="2"/>
      <c r="N55" s="2"/>
      <c r="O55" s="2"/>
      <c r="P55" s="111"/>
      <c r="Q55" s="111"/>
      <c r="R55" s="111"/>
      <c r="S55" s="111"/>
      <c r="T55" s="111"/>
      <c r="U55" s="111"/>
      <c r="V55" s="112"/>
      <c r="W55" s="113"/>
      <c r="X55" s="112"/>
    </row>
    <row r="56" spans="1:24" ht="13.5" thickBot="1" x14ac:dyDescent="0.25">
      <c r="A56" s="249"/>
      <c r="B56" s="114"/>
      <c r="C56" s="114"/>
      <c r="D56" s="114"/>
      <c r="E56" s="114"/>
      <c r="F56" s="114"/>
      <c r="G56" s="114"/>
      <c r="H56" s="114"/>
      <c r="I56" s="2"/>
      <c r="J56" s="2"/>
      <c r="K56" s="2"/>
      <c r="L56" s="2"/>
      <c r="M56" s="2"/>
      <c r="N56" s="2"/>
      <c r="O56" s="2"/>
      <c r="P56" s="111"/>
      <c r="Q56" s="111"/>
      <c r="R56" s="111"/>
      <c r="S56" s="111"/>
      <c r="T56" s="111"/>
      <c r="U56" s="111"/>
      <c r="V56" s="112"/>
      <c r="W56" s="113"/>
      <c r="X56" s="112"/>
    </row>
    <row r="57" spans="1:24" ht="13.5" thickBot="1" x14ac:dyDescent="0.25">
      <c r="A57" s="250" t="s">
        <v>97</v>
      </c>
      <c r="B57" s="115" t="s">
        <v>1</v>
      </c>
      <c r="C57" s="115"/>
      <c r="D57" s="116" t="s">
        <v>2</v>
      </c>
      <c r="E57" s="117" t="s">
        <v>98</v>
      </c>
      <c r="F57" s="474" t="s">
        <v>99</v>
      </c>
      <c r="G57" s="474"/>
      <c r="H57" s="474"/>
      <c r="I57" s="474"/>
      <c r="J57" s="474"/>
      <c r="K57" s="474"/>
      <c r="L57" s="474"/>
      <c r="M57" s="268"/>
      <c r="N57" s="111"/>
      <c r="O57" s="111"/>
    </row>
    <row r="58" spans="1:24" ht="12.75" hidden="1" customHeight="1" x14ac:dyDescent="0.2">
      <c r="A58" s="251">
        <v>1</v>
      </c>
      <c r="B58" s="118" t="s">
        <v>100</v>
      </c>
      <c r="C58" s="118"/>
      <c r="D58" s="119" t="s">
        <v>101</v>
      </c>
      <c r="E58" s="120"/>
      <c r="F58" s="121">
        <v>2012</v>
      </c>
      <c r="G58" s="121"/>
      <c r="H58" s="121"/>
      <c r="I58" s="121">
        <v>2014</v>
      </c>
      <c r="J58" s="121"/>
      <c r="K58" s="121">
        <v>2015</v>
      </c>
      <c r="L58" s="121">
        <v>2016</v>
      </c>
      <c r="M58" s="121">
        <v>2016</v>
      </c>
      <c r="N58" s="111"/>
      <c r="O58" s="111"/>
    </row>
    <row r="59" spans="1:24" x14ac:dyDescent="0.2">
      <c r="A59" s="252">
        <v>1</v>
      </c>
      <c r="B59" s="116" t="s">
        <v>102</v>
      </c>
      <c r="C59" s="116"/>
      <c r="D59" s="122"/>
      <c r="E59" s="123"/>
      <c r="F59" s="253"/>
      <c r="G59" s="253"/>
      <c r="H59" s="124"/>
      <c r="I59" s="124" t="s">
        <v>103</v>
      </c>
      <c r="J59" s="124"/>
      <c r="K59" s="124" t="s">
        <v>103</v>
      </c>
      <c r="L59" s="124" t="s">
        <v>103</v>
      </c>
      <c r="M59" s="124" t="s">
        <v>103</v>
      </c>
      <c r="N59" s="111"/>
      <c r="O59" s="111"/>
    </row>
    <row r="60" spans="1:24" x14ac:dyDescent="0.2">
      <c r="A60" s="254">
        <v>2</v>
      </c>
      <c r="B60" s="125" t="s">
        <v>120</v>
      </c>
      <c r="C60" s="125"/>
      <c r="D60" s="126"/>
      <c r="E60" s="127"/>
      <c r="F60" s="253"/>
      <c r="G60" s="253"/>
      <c r="H60" s="128"/>
      <c r="I60" s="129"/>
      <c r="J60" s="129"/>
      <c r="K60" s="129"/>
      <c r="L60" s="129"/>
      <c r="M60" s="129"/>
      <c r="N60" s="111"/>
      <c r="O60" s="111"/>
    </row>
    <row r="61" spans="1:24" ht="12.75" hidden="1" customHeight="1" x14ac:dyDescent="0.2">
      <c r="A61" s="254">
        <v>4</v>
      </c>
      <c r="B61" s="125"/>
      <c r="C61" s="125"/>
      <c r="D61" s="126"/>
      <c r="E61" s="130"/>
      <c r="F61" s="124"/>
      <c r="G61" s="124"/>
      <c r="H61" s="112"/>
      <c r="I61" s="111"/>
      <c r="J61" s="111"/>
      <c r="K61" s="111"/>
      <c r="L61" s="111"/>
      <c r="M61" s="111"/>
      <c r="N61" s="111"/>
      <c r="O61" s="111"/>
    </row>
    <row r="62" spans="1:24" x14ac:dyDescent="0.2">
      <c r="A62" s="254">
        <v>3</v>
      </c>
      <c r="B62" s="125" t="s">
        <v>104</v>
      </c>
      <c r="C62" s="125"/>
      <c r="D62" s="126" t="s">
        <v>4</v>
      </c>
      <c r="E62" s="255">
        <f>(K28/(E28+H28))*0.85</f>
        <v>0.78859122444977725</v>
      </c>
      <c r="F62" s="124"/>
      <c r="G62" s="124"/>
      <c r="H62" s="112"/>
      <c r="I62" s="111"/>
      <c r="J62" s="111"/>
      <c r="K62" s="111"/>
      <c r="L62" s="111"/>
      <c r="M62" s="111"/>
      <c r="N62" s="111"/>
      <c r="O62" s="111"/>
    </row>
    <row r="63" spans="1:24" x14ac:dyDescent="0.2">
      <c r="A63" s="254">
        <v>4</v>
      </c>
      <c r="B63" s="125" t="s">
        <v>105</v>
      </c>
      <c r="C63" s="125"/>
      <c r="D63" s="126" t="s">
        <v>4</v>
      </c>
      <c r="E63" s="256">
        <v>0.5</v>
      </c>
      <c r="F63" s="112"/>
      <c r="G63" s="112"/>
      <c r="H63" s="112"/>
      <c r="I63" s="111"/>
      <c r="J63" s="111"/>
      <c r="K63" s="111"/>
      <c r="L63" s="111"/>
      <c r="M63" s="111"/>
      <c r="N63" s="111"/>
      <c r="O63" s="111"/>
    </row>
    <row r="64" spans="1:24" x14ac:dyDescent="0.2">
      <c r="A64" s="254">
        <v>5</v>
      </c>
      <c r="B64" s="257" t="s">
        <v>82</v>
      </c>
      <c r="C64" s="131"/>
      <c r="D64" s="126" t="s">
        <v>4</v>
      </c>
      <c r="E64" s="258">
        <v>6.3530000000000003E-2</v>
      </c>
    </row>
    <row r="65" spans="1:8" x14ac:dyDescent="0.2">
      <c r="A65" s="254">
        <v>6</v>
      </c>
      <c r="B65" s="259" t="s">
        <v>83</v>
      </c>
      <c r="C65" s="131"/>
      <c r="D65" s="126" t="s">
        <v>4</v>
      </c>
      <c r="E65" s="260">
        <v>1.4999999999999999E-2</v>
      </c>
    </row>
    <row r="66" spans="1:8" ht="13.5" thickBot="1" x14ac:dyDescent="0.25">
      <c r="A66" s="261">
        <v>7</v>
      </c>
      <c r="B66" s="262" t="s">
        <v>87</v>
      </c>
      <c r="C66" s="132"/>
      <c r="D66" s="136" t="s">
        <v>4</v>
      </c>
      <c r="E66" s="263">
        <v>1.4999999999999999E-2</v>
      </c>
    </row>
    <row r="67" spans="1:8" x14ac:dyDescent="0.2">
      <c r="E67" s="264"/>
    </row>
    <row r="68" spans="1:8" x14ac:dyDescent="0.2">
      <c r="B68" s="133"/>
      <c r="C68" s="133"/>
    </row>
    <row r="69" spans="1:8" x14ac:dyDescent="0.2">
      <c r="B69" s="58" t="s">
        <v>5</v>
      </c>
      <c r="E69" s="58" t="s">
        <v>6</v>
      </c>
      <c r="H69" s="271" t="s">
        <v>7</v>
      </c>
    </row>
    <row r="70" spans="1:8" x14ac:dyDescent="0.2">
      <c r="H70" s="265" t="s">
        <v>8</v>
      </c>
    </row>
  </sheetData>
  <mergeCells count="49"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S5:S7"/>
    <mergeCell ref="B22:C22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3:C23"/>
    <mergeCell ref="B24:C24"/>
    <mergeCell ref="B25:C25"/>
    <mergeCell ref="B26:C26"/>
    <mergeCell ref="B27:C27"/>
    <mergeCell ref="E51:E52"/>
    <mergeCell ref="F51:L51"/>
    <mergeCell ref="N51:N52"/>
    <mergeCell ref="B53:D53"/>
    <mergeCell ref="F57:L57"/>
    <mergeCell ref="B51:D52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0"/>
  <sheetViews>
    <sheetView showGridLines="0" view="pageBreakPreview" zoomScale="85" zoomScaleNormal="80" zoomScaleSheetLayoutView="85" workbookViewId="0">
      <selection activeCell="W1" sqref="W1:X1"/>
    </sheetView>
  </sheetViews>
  <sheetFormatPr defaultColWidth="8.85546875" defaultRowHeight="12.75" x14ac:dyDescent="0.2"/>
  <cols>
    <col min="1" max="1" width="11.28515625" style="1" customWidth="1"/>
    <col min="2" max="2" width="76.42578125" style="1" customWidth="1"/>
    <col min="3" max="3" width="7" style="1" hidden="1" customWidth="1"/>
    <col min="4" max="4" width="12.5703125" style="1" customWidth="1"/>
    <col min="5" max="5" width="16.4257812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1" width="11.7109375" style="1" customWidth="1"/>
    <col min="12" max="13" width="11.7109375" style="1" hidden="1" customWidth="1"/>
    <col min="14" max="14" width="11.7109375" style="1" customWidth="1"/>
    <col min="15" max="15" width="15.570312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3" width="14.425781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304"/>
      <c r="W1" s="502" t="s">
        <v>198</v>
      </c>
      <c r="X1" s="502"/>
    </row>
    <row r="2" spans="1:26" x14ac:dyDescent="0.2">
      <c r="B2" s="503" t="s">
        <v>57</v>
      </c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503"/>
      <c r="S2" s="503"/>
      <c r="T2" s="277"/>
      <c r="U2" s="277"/>
      <c r="V2" s="277"/>
      <c r="W2" s="277"/>
      <c r="X2" s="277"/>
      <c r="Y2" s="277"/>
      <c r="Z2" s="277"/>
    </row>
    <row r="3" spans="1:26" ht="13.5" thickBot="1" x14ac:dyDescent="0.25"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 t="s">
        <v>58</v>
      </c>
      <c r="Y3" s="277"/>
      <c r="Z3" s="277"/>
    </row>
    <row r="4" spans="1:26" ht="12.75" customHeight="1" x14ac:dyDescent="0.2">
      <c r="A4" s="521"/>
      <c r="B4" s="524" t="s">
        <v>60</v>
      </c>
      <c r="C4" s="527" t="s">
        <v>61</v>
      </c>
      <c r="D4" s="530" t="s">
        <v>62</v>
      </c>
      <c r="E4" s="531"/>
      <c r="F4" s="531"/>
      <c r="G4" s="531"/>
      <c r="H4" s="531"/>
      <c r="I4" s="531"/>
      <c r="J4" s="531"/>
      <c r="K4" s="531"/>
      <c r="L4" s="531"/>
      <c r="M4" s="531"/>
      <c r="N4" s="305"/>
      <c r="O4" s="306"/>
      <c r="P4" s="532" t="s">
        <v>63</v>
      </c>
      <c r="Q4" s="531"/>
      <c r="R4" s="531"/>
      <c r="S4" s="531"/>
      <c r="T4" s="531"/>
      <c r="U4" s="531"/>
      <c r="V4" s="531"/>
      <c r="W4" s="531"/>
      <c r="X4" s="533"/>
    </row>
    <row r="5" spans="1:26" ht="12.75" customHeight="1" x14ac:dyDescent="0.2">
      <c r="A5" s="522"/>
      <c r="B5" s="525"/>
      <c r="C5" s="528"/>
      <c r="D5" s="534" t="s">
        <v>64</v>
      </c>
      <c r="E5" s="536" t="s">
        <v>65</v>
      </c>
      <c r="F5" s="536"/>
      <c r="G5" s="536"/>
      <c r="H5" s="536"/>
      <c r="I5" s="536"/>
      <c r="J5" s="536"/>
      <c r="K5" s="536"/>
      <c r="L5" s="536"/>
      <c r="M5" s="536"/>
      <c r="N5" s="307"/>
      <c r="O5" s="308"/>
      <c r="P5" s="537" t="s">
        <v>66</v>
      </c>
      <c r="Q5" s="539" t="s">
        <v>67</v>
      </c>
      <c r="R5" s="539" t="s">
        <v>172</v>
      </c>
      <c r="S5" s="539" t="s">
        <v>68</v>
      </c>
      <c r="T5" s="539" t="s">
        <v>69</v>
      </c>
      <c r="U5" s="539" t="s">
        <v>70</v>
      </c>
      <c r="V5" s="539" t="s">
        <v>71</v>
      </c>
      <c r="W5" s="539" t="s">
        <v>72</v>
      </c>
      <c r="X5" s="541" t="s">
        <v>73</v>
      </c>
    </row>
    <row r="6" spans="1:26" ht="15" customHeight="1" x14ac:dyDescent="0.2">
      <c r="A6" s="522"/>
      <c r="B6" s="525"/>
      <c r="C6" s="528"/>
      <c r="D6" s="534"/>
      <c r="E6" s="543" t="s">
        <v>74</v>
      </c>
      <c r="F6" s="543" t="s">
        <v>75</v>
      </c>
      <c r="G6" s="543"/>
      <c r="H6" s="543"/>
      <c r="I6" s="543" t="s">
        <v>76</v>
      </c>
      <c r="J6" s="543" t="s">
        <v>71</v>
      </c>
      <c r="K6" s="543" t="s">
        <v>72</v>
      </c>
      <c r="L6" s="543" t="s">
        <v>81</v>
      </c>
      <c r="M6" s="543" t="s">
        <v>77</v>
      </c>
      <c r="N6" s="543" t="s">
        <v>173</v>
      </c>
      <c r="O6" s="545" t="s">
        <v>174</v>
      </c>
      <c r="P6" s="537"/>
      <c r="Q6" s="539"/>
      <c r="R6" s="539"/>
      <c r="S6" s="539"/>
      <c r="T6" s="539"/>
      <c r="U6" s="539"/>
      <c r="V6" s="539"/>
      <c r="W6" s="539"/>
      <c r="X6" s="541"/>
    </row>
    <row r="7" spans="1:26" ht="91.5" customHeight="1" thickBot="1" x14ac:dyDescent="0.25">
      <c r="A7" s="523"/>
      <c r="B7" s="526"/>
      <c r="C7" s="529"/>
      <c r="D7" s="535"/>
      <c r="E7" s="544"/>
      <c r="F7" s="309" t="s">
        <v>78</v>
      </c>
      <c r="G7" s="309" t="s">
        <v>79</v>
      </c>
      <c r="H7" s="309" t="s">
        <v>175</v>
      </c>
      <c r="I7" s="544"/>
      <c r="J7" s="544"/>
      <c r="K7" s="544"/>
      <c r="L7" s="544"/>
      <c r="M7" s="544"/>
      <c r="N7" s="544"/>
      <c r="O7" s="546"/>
      <c r="P7" s="538"/>
      <c r="Q7" s="540"/>
      <c r="R7" s="540"/>
      <c r="S7" s="540"/>
      <c r="T7" s="540"/>
      <c r="U7" s="540"/>
      <c r="V7" s="540"/>
      <c r="W7" s="540"/>
      <c r="X7" s="542"/>
    </row>
    <row r="8" spans="1:26" s="317" customFormat="1" ht="37.5" customHeight="1" thickBot="1" x14ac:dyDescent="0.25">
      <c r="A8" s="310" t="s">
        <v>0</v>
      </c>
      <c r="B8" s="311" t="str">
        <f>[5]лот!$B$27</f>
        <v>"Обустройство Северо-Покурского месторождения нефти. Реконструкция насосной подтоварной воды на ДНС-2"</v>
      </c>
      <c r="C8" s="312">
        <v>3</v>
      </c>
      <c r="D8" s="313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5"/>
      <c r="P8" s="316"/>
      <c r="Q8" s="314"/>
      <c r="R8" s="314"/>
      <c r="S8" s="314"/>
      <c r="T8" s="314"/>
      <c r="U8" s="314"/>
      <c r="V8" s="314"/>
      <c r="W8" s="314"/>
      <c r="X8" s="315"/>
    </row>
    <row r="9" spans="1:26" s="325" customFormat="1" ht="37.5" customHeight="1" x14ac:dyDescent="0.2">
      <c r="A9" s="318" t="s">
        <v>10</v>
      </c>
      <c r="B9" s="319" t="str">
        <f>[5]лот!$B$28</f>
        <v>Насосная подтоварной воды на ДНС-2</v>
      </c>
      <c r="C9" s="320"/>
      <c r="D9" s="321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3"/>
      <c r="P9" s="324"/>
      <c r="Q9" s="322"/>
      <c r="R9" s="322"/>
      <c r="S9" s="322"/>
      <c r="T9" s="322"/>
      <c r="U9" s="322"/>
      <c r="V9" s="322"/>
      <c r="W9" s="322"/>
      <c r="X9" s="323"/>
    </row>
    <row r="10" spans="1:26" ht="37.5" customHeight="1" x14ac:dyDescent="0.2">
      <c r="A10" s="463" t="s">
        <v>193</v>
      </c>
      <c r="B10" s="464" t="str">
        <f>[5]лот!$B$46</f>
        <v>Пуско-наладочные работы пожарной сигнализации</v>
      </c>
      <c r="C10" s="465"/>
      <c r="D10" s="326">
        <f>E10+J10+K10+O10</f>
        <v>10618.92</v>
      </c>
      <c r="E10" s="327">
        <v>5030</v>
      </c>
      <c r="F10" s="327"/>
      <c r="G10" s="327"/>
      <c r="H10" s="327"/>
      <c r="I10" s="327"/>
      <c r="J10" s="328">
        <v>3420</v>
      </c>
      <c r="K10" s="328">
        <v>2012</v>
      </c>
      <c r="L10" s="328"/>
      <c r="M10" s="328"/>
      <c r="N10" s="328">
        <v>108.16</v>
      </c>
      <c r="O10" s="329">
        <v>156.91999999999999</v>
      </c>
      <c r="P10" s="330"/>
      <c r="Q10" s="328"/>
      <c r="R10" s="328"/>
      <c r="S10" s="331"/>
      <c r="T10" s="328"/>
      <c r="U10" s="328"/>
      <c r="V10" s="328"/>
      <c r="W10" s="328"/>
      <c r="X10" s="332"/>
    </row>
    <row r="11" spans="1:26" ht="37.5" customHeight="1" thickBot="1" x14ac:dyDescent="0.25">
      <c r="A11" s="466" t="s">
        <v>194</v>
      </c>
      <c r="B11" s="467" t="str">
        <f>[5]лот!$B$47</f>
        <v>Пуско-наладочные работы средств КИПиА.</v>
      </c>
      <c r="C11" s="468"/>
      <c r="D11" s="337">
        <f>E11+J11+K11+O11</f>
        <v>138820.54</v>
      </c>
      <c r="E11" s="338">
        <v>65754</v>
      </c>
      <c r="F11" s="338"/>
      <c r="G11" s="338"/>
      <c r="H11" s="338"/>
      <c r="I11" s="338"/>
      <c r="J11" s="338">
        <v>44713</v>
      </c>
      <c r="K11" s="338">
        <v>26302</v>
      </c>
      <c r="L11" s="334"/>
      <c r="M11" s="334"/>
      <c r="N11" s="334">
        <v>1284.97</v>
      </c>
      <c r="O11" s="339">
        <v>2051.54</v>
      </c>
      <c r="P11" s="333"/>
      <c r="Q11" s="334"/>
      <c r="R11" s="334"/>
      <c r="S11" s="335"/>
      <c r="T11" s="334"/>
      <c r="U11" s="334"/>
      <c r="V11" s="334"/>
      <c r="W11" s="334"/>
      <c r="X11" s="336"/>
    </row>
    <row r="12" spans="1:26" s="342" customFormat="1" ht="15.75" customHeight="1" thickBot="1" x14ac:dyDescent="0.25">
      <c r="A12" s="340"/>
      <c r="B12" s="341" t="s">
        <v>182</v>
      </c>
      <c r="D12" s="343">
        <f>SUM(D10:D11)</f>
        <v>149439.46000000002</v>
      </c>
      <c r="E12" s="344">
        <f>SUM(E10:E11)</f>
        <v>70784</v>
      </c>
      <c r="F12" s="344"/>
      <c r="G12" s="344"/>
      <c r="H12" s="344"/>
      <c r="I12" s="344"/>
      <c r="J12" s="344">
        <f>SUM(J10:J11)</f>
        <v>48133</v>
      </c>
      <c r="K12" s="344">
        <f>SUM(K10:K11)</f>
        <v>28314</v>
      </c>
      <c r="L12" s="345"/>
      <c r="M12" s="345"/>
      <c r="N12" s="345">
        <f>SUM(N10:N11)</f>
        <v>1393.13</v>
      </c>
      <c r="O12" s="346">
        <f>SUM(O10:O11)</f>
        <v>2208.46</v>
      </c>
      <c r="P12" s="347"/>
      <c r="Q12" s="344"/>
      <c r="R12" s="344"/>
      <c r="S12" s="344"/>
      <c r="T12" s="344"/>
      <c r="U12" s="344"/>
      <c r="V12" s="344"/>
      <c r="W12" s="344"/>
      <c r="X12" s="348"/>
    </row>
    <row r="13" spans="1:26" hidden="1" x14ac:dyDescent="0.2">
      <c r="A13" s="349"/>
      <c r="B13" s="350" t="s">
        <v>81</v>
      </c>
      <c r="C13" s="351"/>
      <c r="D13" s="352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4"/>
      <c r="P13" s="355"/>
      <c r="Q13" s="356"/>
      <c r="R13" s="356"/>
      <c r="S13" s="356"/>
      <c r="T13" s="356"/>
      <c r="U13" s="356"/>
      <c r="V13" s="356"/>
      <c r="W13" s="356"/>
      <c r="X13" s="357"/>
    </row>
    <row r="14" spans="1:26" hidden="1" x14ac:dyDescent="0.2">
      <c r="A14" s="358"/>
      <c r="B14" s="359" t="s">
        <v>183</v>
      </c>
      <c r="C14" s="360"/>
      <c r="D14" s="361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362"/>
      <c r="P14" s="363"/>
      <c r="Q14" s="364"/>
      <c r="R14" s="364"/>
      <c r="S14" s="364"/>
      <c r="T14" s="364"/>
      <c r="U14" s="364"/>
      <c r="V14" s="364"/>
      <c r="W14" s="364"/>
      <c r="X14" s="182"/>
    </row>
    <row r="15" spans="1:26" ht="22.5" hidden="1" customHeight="1" x14ac:dyDescent="0.2">
      <c r="A15" s="358"/>
      <c r="B15" s="359" t="s">
        <v>82</v>
      </c>
      <c r="C15" s="360"/>
      <c r="D15" s="361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362"/>
      <c r="P15" s="363"/>
      <c r="Q15" s="364"/>
      <c r="R15" s="364"/>
      <c r="S15" s="364"/>
      <c r="T15" s="364"/>
      <c r="U15" s="364"/>
      <c r="V15" s="364"/>
      <c r="W15" s="364"/>
      <c r="X15" s="182"/>
    </row>
    <row r="16" spans="1:26" s="100" customFormat="1" hidden="1" x14ac:dyDescent="0.2">
      <c r="A16" s="365"/>
      <c r="B16" s="366" t="s">
        <v>83</v>
      </c>
      <c r="C16" s="367"/>
      <c r="D16" s="361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362"/>
      <c r="P16" s="363"/>
      <c r="Q16" s="364"/>
      <c r="R16" s="364"/>
      <c r="S16" s="364"/>
      <c r="T16" s="364"/>
      <c r="U16" s="364"/>
      <c r="V16" s="364"/>
      <c r="W16" s="364"/>
      <c r="X16" s="182"/>
    </row>
    <row r="17" spans="1:24" hidden="1" x14ac:dyDescent="0.2">
      <c r="A17" s="358"/>
      <c r="B17" s="359" t="s">
        <v>84</v>
      </c>
      <c r="C17" s="360"/>
      <c r="D17" s="361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362"/>
      <c r="P17" s="363"/>
      <c r="Q17" s="364"/>
      <c r="R17" s="364"/>
      <c r="S17" s="364"/>
      <c r="T17" s="364"/>
      <c r="U17" s="364"/>
      <c r="V17" s="364"/>
      <c r="W17" s="364"/>
      <c r="X17" s="182"/>
    </row>
    <row r="18" spans="1:24" hidden="1" x14ac:dyDescent="0.2">
      <c r="A18" s="368">
        <v>1</v>
      </c>
      <c r="B18" s="369" t="s">
        <v>85</v>
      </c>
      <c r="C18" s="360"/>
      <c r="D18" s="361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362"/>
      <c r="P18" s="363"/>
      <c r="Q18" s="364"/>
      <c r="R18" s="364"/>
      <c r="S18" s="364"/>
      <c r="T18" s="364"/>
      <c r="U18" s="364"/>
      <c r="V18" s="364"/>
      <c r="W18" s="364"/>
      <c r="X18" s="182"/>
    </row>
    <row r="19" spans="1:24" ht="12.75" hidden="1" customHeight="1" x14ac:dyDescent="0.2">
      <c r="A19" s="368"/>
      <c r="B19" s="370"/>
      <c r="C19" s="371"/>
      <c r="D19" s="361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362"/>
      <c r="P19" s="363"/>
      <c r="Q19" s="364"/>
      <c r="R19" s="364"/>
      <c r="S19" s="364"/>
      <c r="T19" s="364"/>
      <c r="U19" s="364"/>
      <c r="V19" s="364"/>
      <c r="W19" s="364"/>
      <c r="X19" s="182"/>
    </row>
    <row r="20" spans="1:24" hidden="1" x14ac:dyDescent="0.2">
      <c r="A20" s="368"/>
      <c r="B20" s="372" t="s">
        <v>184</v>
      </c>
      <c r="C20" s="373"/>
      <c r="D20" s="361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362"/>
      <c r="P20" s="363"/>
      <c r="Q20" s="364"/>
      <c r="R20" s="364"/>
      <c r="S20" s="364"/>
      <c r="T20" s="364"/>
      <c r="U20" s="364"/>
      <c r="V20" s="364"/>
      <c r="W20" s="364"/>
      <c r="X20" s="182"/>
    </row>
    <row r="21" spans="1:24" hidden="1" x14ac:dyDescent="0.2">
      <c r="A21" s="368"/>
      <c r="B21" s="372" t="s">
        <v>185</v>
      </c>
      <c r="C21" s="373"/>
      <c r="D21" s="361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362"/>
      <c r="P21" s="363"/>
      <c r="Q21" s="364"/>
      <c r="R21" s="364"/>
      <c r="S21" s="364"/>
      <c r="T21" s="364"/>
      <c r="U21" s="364"/>
      <c r="V21" s="364"/>
      <c r="W21" s="364"/>
      <c r="X21" s="182"/>
    </row>
    <row r="22" spans="1:24" ht="19.5" hidden="1" customHeight="1" x14ac:dyDescent="0.2">
      <c r="A22" s="368"/>
      <c r="B22" s="374"/>
      <c r="C22" s="375"/>
      <c r="D22" s="376"/>
      <c r="E22" s="377"/>
      <c r="F22" s="377"/>
      <c r="G22" s="377"/>
      <c r="H22" s="377"/>
      <c r="I22" s="377"/>
      <c r="J22" s="377"/>
      <c r="K22" s="377"/>
      <c r="L22" s="377"/>
      <c r="M22" s="377"/>
      <c r="N22" s="377"/>
      <c r="O22" s="378"/>
      <c r="P22" s="363"/>
      <c r="Q22" s="364"/>
      <c r="R22" s="364"/>
      <c r="S22" s="364"/>
      <c r="T22" s="364"/>
      <c r="U22" s="364"/>
      <c r="V22" s="364"/>
      <c r="W22" s="364"/>
      <c r="X22" s="182"/>
    </row>
    <row r="23" spans="1:24" hidden="1" x14ac:dyDescent="0.2">
      <c r="A23" s="368"/>
      <c r="B23" s="366" t="s">
        <v>186</v>
      </c>
      <c r="C23" s="379"/>
      <c r="D23" s="361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362"/>
      <c r="P23" s="363"/>
      <c r="Q23" s="364"/>
      <c r="R23" s="364"/>
      <c r="S23" s="364"/>
      <c r="T23" s="364"/>
      <c r="U23" s="364"/>
      <c r="V23" s="364"/>
      <c r="W23" s="364"/>
      <c r="X23" s="182"/>
    </row>
    <row r="24" spans="1:24" hidden="1" x14ac:dyDescent="0.2">
      <c r="A24" s="368"/>
      <c r="B24" s="359" t="s">
        <v>86</v>
      </c>
      <c r="C24" s="380"/>
      <c r="D24" s="361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362"/>
      <c r="P24" s="363"/>
      <c r="Q24" s="364"/>
      <c r="R24" s="364"/>
      <c r="S24" s="364"/>
      <c r="T24" s="364"/>
      <c r="U24" s="364"/>
      <c r="V24" s="364"/>
      <c r="W24" s="364"/>
      <c r="X24" s="182"/>
    </row>
    <row r="25" spans="1:24" hidden="1" x14ac:dyDescent="0.2">
      <c r="A25" s="368"/>
      <c r="B25" s="359" t="s">
        <v>187</v>
      </c>
      <c r="C25" s="381"/>
      <c r="D25" s="361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362"/>
      <c r="P25" s="363"/>
      <c r="Q25" s="364"/>
      <c r="R25" s="364"/>
      <c r="S25" s="364"/>
      <c r="T25" s="364"/>
      <c r="U25" s="364"/>
      <c r="V25" s="364"/>
      <c r="W25" s="364"/>
      <c r="X25" s="182"/>
    </row>
    <row r="26" spans="1:24" ht="36.75" customHeight="1" x14ac:dyDescent="0.2">
      <c r="A26" s="368"/>
      <c r="B26" s="382" t="s">
        <v>188</v>
      </c>
      <c r="C26" s="381"/>
      <c r="D26" s="361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362"/>
      <c r="P26" s="363"/>
      <c r="Q26" s="364"/>
      <c r="R26" s="364"/>
      <c r="S26" s="364"/>
      <c r="T26" s="364"/>
      <c r="U26" s="364"/>
      <c r="V26" s="364"/>
      <c r="W26" s="364"/>
      <c r="X26" s="182"/>
    </row>
    <row r="27" spans="1:24" ht="36.75" customHeight="1" thickBot="1" x14ac:dyDescent="0.25">
      <c r="A27" s="383"/>
      <c r="B27" s="384" t="s">
        <v>189</v>
      </c>
      <c r="C27" s="385"/>
      <c r="D27" s="386"/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8"/>
      <c r="P27" s="389"/>
      <c r="Q27" s="390"/>
      <c r="R27" s="390"/>
      <c r="S27" s="390"/>
      <c r="T27" s="390"/>
      <c r="U27" s="390"/>
      <c r="V27" s="390"/>
      <c r="W27" s="390"/>
      <c r="X27" s="391"/>
    </row>
    <row r="28" spans="1:24" s="400" customFormat="1" ht="16.5" thickBot="1" x14ac:dyDescent="0.25">
      <c r="A28" s="392"/>
      <c r="B28" s="341" t="s">
        <v>86</v>
      </c>
      <c r="C28" s="393"/>
      <c r="D28" s="394"/>
      <c r="E28" s="395"/>
      <c r="F28" s="395"/>
      <c r="G28" s="395"/>
      <c r="H28" s="395"/>
      <c r="I28" s="395"/>
      <c r="J28" s="395"/>
      <c r="K28" s="395"/>
      <c r="L28" s="395"/>
      <c r="M28" s="395"/>
      <c r="N28" s="395"/>
      <c r="O28" s="396"/>
      <c r="P28" s="397"/>
      <c r="Q28" s="398"/>
      <c r="R28" s="398"/>
      <c r="S28" s="398"/>
      <c r="T28" s="398"/>
      <c r="U28" s="398"/>
      <c r="V28" s="398"/>
      <c r="W28" s="398"/>
      <c r="X28" s="399"/>
    </row>
    <row r="29" spans="1:24" s="409" customFormat="1" ht="36.75" customHeight="1" x14ac:dyDescent="0.2">
      <c r="A29" s="401"/>
      <c r="B29" s="382" t="s">
        <v>87</v>
      </c>
      <c r="C29" s="402"/>
      <c r="D29" s="403"/>
      <c r="E29" s="404"/>
      <c r="F29" s="404"/>
      <c r="G29" s="404"/>
      <c r="H29" s="404"/>
      <c r="I29" s="404"/>
      <c r="J29" s="404"/>
      <c r="K29" s="404"/>
      <c r="L29" s="404"/>
      <c r="M29" s="404"/>
      <c r="N29" s="404"/>
      <c r="O29" s="405"/>
      <c r="P29" s="406"/>
      <c r="Q29" s="407"/>
      <c r="R29" s="407"/>
      <c r="S29" s="407"/>
      <c r="T29" s="407"/>
      <c r="U29" s="407"/>
      <c r="V29" s="407"/>
      <c r="W29" s="407"/>
      <c r="X29" s="408"/>
    </row>
    <row r="30" spans="1:24" x14ac:dyDescent="0.2">
      <c r="A30" s="410"/>
      <c r="B30" s="411" t="s">
        <v>88</v>
      </c>
      <c r="C30" s="412"/>
      <c r="D30" s="413"/>
      <c r="E30" s="240"/>
      <c r="F30" s="240"/>
      <c r="G30" s="240"/>
      <c r="H30" s="240"/>
      <c r="I30" s="240"/>
      <c r="J30" s="240"/>
      <c r="K30" s="240"/>
      <c r="L30" s="240"/>
      <c r="M30" s="240"/>
      <c r="N30" s="240"/>
      <c r="O30" s="414"/>
      <c r="P30" s="415"/>
      <c r="Q30" s="416"/>
      <c r="R30" s="416"/>
      <c r="S30" s="416"/>
      <c r="T30" s="416"/>
      <c r="U30" s="416"/>
      <c r="V30" s="416"/>
      <c r="W30" s="416"/>
      <c r="X30" s="417"/>
    </row>
    <row r="31" spans="1:24" x14ac:dyDescent="0.2">
      <c r="A31" s="410"/>
      <c r="B31" s="418" t="s">
        <v>89</v>
      </c>
      <c r="C31" s="419"/>
      <c r="D31" s="420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2"/>
      <c r="P31" s="415"/>
      <c r="Q31" s="416"/>
      <c r="R31" s="416"/>
      <c r="S31" s="416"/>
      <c r="T31" s="416"/>
      <c r="U31" s="416"/>
      <c r="V31" s="416"/>
      <c r="W31" s="416"/>
      <c r="X31" s="417"/>
    </row>
    <row r="32" spans="1:24" ht="13.5" thickBot="1" x14ac:dyDescent="0.25">
      <c r="A32" s="423"/>
      <c r="B32" s="424" t="s">
        <v>90</v>
      </c>
      <c r="C32" s="425"/>
      <c r="D32" s="426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427"/>
      <c r="P32" s="428"/>
      <c r="Q32" s="429"/>
      <c r="R32" s="429"/>
      <c r="S32" s="429"/>
      <c r="T32" s="429"/>
      <c r="U32" s="429"/>
      <c r="V32" s="429"/>
      <c r="W32" s="429"/>
      <c r="X32" s="430"/>
    </row>
    <row r="33" spans="1:26" ht="13.5" hidden="1" customHeight="1" x14ac:dyDescent="0.2">
      <c r="A33" s="431"/>
      <c r="B33" s="432" t="s">
        <v>114</v>
      </c>
      <c r="C33" s="102"/>
      <c r="D33" s="433"/>
      <c r="E33" s="433"/>
      <c r="F33" s="433"/>
      <c r="G33" s="433"/>
      <c r="H33" s="433"/>
      <c r="I33" s="433"/>
      <c r="J33" s="433"/>
      <c r="K33" s="433"/>
      <c r="L33" s="433"/>
      <c r="M33" s="433"/>
      <c r="N33" s="433"/>
      <c r="O33" s="433"/>
      <c r="P33" s="433"/>
      <c r="Q33" s="433"/>
      <c r="R33" s="274"/>
      <c r="S33" s="274"/>
      <c r="T33" s="274"/>
      <c r="U33" s="274"/>
      <c r="V33" s="274"/>
      <c r="W33" s="274"/>
      <c r="X33" s="274"/>
      <c r="Y33" s="104"/>
      <c r="Z33" s="104"/>
    </row>
    <row r="34" spans="1:26" ht="13.5" hidden="1" customHeight="1" x14ac:dyDescent="0.2">
      <c r="A34" s="434"/>
      <c r="B34" s="239" t="s">
        <v>115</v>
      </c>
      <c r="C34" s="239"/>
      <c r="D34" s="240"/>
      <c r="E34" s="240"/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1"/>
      <c r="S34" s="241"/>
      <c r="T34" s="241"/>
      <c r="U34" s="241"/>
      <c r="V34" s="241"/>
      <c r="W34" s="241"/>
      <c r="X34" s="241"/>
      <c r="Y34" s="241"/>
      <c r="Z34" s="241"/>
    </row>
    <row r="35" spans="1:26" ht="13.5" hidden="1" customHeight="1" x14ac:dyDescent="0.2">
      <c r="A35" s="434"/>
      <c r="B35" s="239" t="s">
        <v>116</v>
      </c>
      <c r="C35" s="239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3.5" hidden="1" customHeight="1" x14ac:dyDescent="0.2">
      <c r="A36" s="434"/>
      <c r="B36" s="239" t="s">
        <v>117</v>
      </c>
      <c r="C36" s="239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3.5" hidden="1" customHeight="1" x14ac:dyDescent="0.2">
      <c r="A37" s="434"/>
      <c r="B37" s="239" t="s">
        <v>118</v>
      </c>
      <c r="C37" s="239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3.5" hidden="1" customHeight="1" x14ac:dyDescent="0.2">
      <c r="A38" s="435"/>
      <c r="B38" s="239" t="s">
        <v>119</v>
      </c>
      <c r="C38" s="243"/>
      <c r="D38" s="244"/>
      <c r="E38" s="244"/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73"/>
      <c r="S38" s="273"/>
      <c r="T38" s="273"/>
      <c r="U38" s="273"/>
      <c r="V38" s="273"/>
      <c r="W38" s="273"/>
      <c r="X38" s="273"/>
      <c r="Y38" s="273"/>
      <c r="Z38" s="273"/>
    </row>
    <row r="39" spans="1:26" ht="13.5" hidden="1" customHeight="1" thickBot="1" x14ac:dyDescent="0.25">
      <c r="A39" s="436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8"/>
      <c r="S39" s="138"/>
      <c r="T39" s="138"/>
      <c r="U39" s="138"/>
      <c r="V39" s="138"/>
      <c r="W39" s="138"/>
      <c r="X39" s="138"/>
      <c r="Y39" s="138"/>
      <c r="Z39" s="138"/>
    </row>
    <row r="40" spans="1:26" x14ac:dyDescent="0.2">
      <c r="A40" s="2"/>
      <c r="B40" s="246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  <c r="R40" s="105"/>
      <c r="S40" s="105"/>
      <c r="T40" s="105"/>
      <c r="U40" s="105"/>
      <c r="V40" s="105"/>
      <c r="W40" s="105"/>
      <c r="X40" s="105"/>
      <c r="Y40" s="105"/>
      <c r="Z40" s="105"/>
    </row>
    <row r="41" spans="1:26" ht="12.75" hidden="1" customHeight="1" x14ac:dyDescent="0.2">
      <c r="B41" s="477"/>
      <c r="C41" s="478"/>
      <c r="D41" s="479"/>
      <c r="E41" s="483" t="s">
        <v>91</v>
      </c>
      <c r="F41" s="485" t="s">
        <v>92</v>
      </c>
      <c r="G41" s="486"/>
      <c r="H41" s="486"/>
      <c r="I41" s="486"/>
      <c r="J41" s="486"/>
      <c r="K41" s="487"/>
      <c r="L41" s="248"/>
      <c r="M41" s="248"/>
      <c r="N41" s="248"/>
      <c r="O41" s="248"/>
      <c r="P41" s="483" t="s">
        <v>93</v>
      </c>
      <c r="Q41" s="275" t="s">
        <v>65</v>
      </c>
      <c r="R41" s="105"/>
    </row>
    <row r="42" spans="1:26" ht="52.5" hidden="1" customHeight="1" x14ac:dyDescent="0.2">
      <c r="B42" s="480"/>
      <c r="C42" s="481"/>
      <c r="D42" s="482"/>
      <c r="E42" s="484"/>
      <c r="F42" s="106">
        <v>2012</v>
      </c>
      <c r="G42" s="106"/>
      <c r="H42" s="106">
        <v>2013</v>
      </c>
      <c r="I42" s="106">
        <v>2014</v>
      </c>
      <c r="J42" s="106">
        <v>2015</v>
      </c>
      <c r="K42" s="106">
        <v>2016</v>
      </c>
      <c r="L42" s="106"/>
      <c r="M42" s="106">
        <v>2016</v>
      </c>
      <c r="N42" s="437"/>
      <c r="O42" s="437"/>
      <c r="P42" s="484"/>
      <c r="Q42" s="106" t="s">
        <v>94</v>
      </c>
    </row>
    <row r="43" spans="1:26" ht="29.25" hidden="1" customHeight="1" x14ac:dyDescent="0.2">
      <c r="B43" s="471" t="s">
        <v>95</v>
      </c>
      <c r="C43" s="472"/>
      <c r="D43" s="473"/>
      <c r="E43" s="107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7"/>
      <c r="Q43" s="108"/>
    </row>
    <row r="44" spans="1:26" ht="12.75" hidden="1" customHeight="1" x14ac:dyDescent="0.2">
      <c r="A44" s="2"/>
      <c r="B44" s="109"/>
      <c r="C44" s="109"/>
      <c r="D44" s="110"/>
      <c r="E44" s="110"/>
      <c r="F44" s="110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111"/>
      <c r="S44" s="111"/>
      <c r="T44" s="111"/>
      <c r="U44" s="111"/>
      <c r="V44" s="111"/>
      <c r="W44" s="111"/>
      <c r="X44" s="112"/>
      <c r="Y44" s="113"/>
      <c r="Z44" s="112"/>
    </row>
    <row r="45" spans="1:26" ht="13.5" hidden="1" customHeight="1" x14ac:dyDescent="0.2">
      <c r="A45" s="114"/>
      <c r="B45" s="114"/>
      <c r="C45" s="114"/>
      <c r="D45" s="114"/>
      <c r="E45" s="114"/>
      <c r="F45" s="114"/>
      <c r="G45" s="114"/>
      <c r="H45" s="2"/>
      <c r="I45" s="2"/>
      <c r="J45" s="2"/>
      <c r="K45" s="2"/>
      <c r="L45" s="2"/>
      <c r="M45" s="2"/>
      <c r="N45" s="2"/>
      <c r="O45" s="2"/>
      <c r="P45" s="2"/>
      <c r="Q45" s="2"/>
      <c r="R45" s="111"/>
      <c r="S45" s="111"/>
      <c r="T45" s="111"/>
      <c r="U45" s="111"/>
      <c r="V45" s="111"/>
      <c r="W45" s="111"/>
      <c r="X45" s="112"/>
      <c r="Y45" s="113"/>
      <c r="Z45" s="112"/>
    </row>
    <row r="46" spans="1:26" ht="13.5" thickBot="1" x14ac:dyDescent="0.25">
      <c r="A46" s="114"/>
      <c r="B46" s="114"/>
      <c r="C46" s="114"/>
      <c r="D46" s="114"/>
      <c r="E46" s="114"/>
      <c r="F46" s="114"/>
      <c r="G46" s="114"/>
      <c r="H46" s="2"/>
      <c r="I46" s="2"/>
      <c r="J46" s="2"/>
      <c r="K46" s="2"/>
      <c r="L46" s="2"/>
      <c r="M46" s="2"/>
      <c r="N46" s="2"/>
      <c r="O46" s="2"/>
      <c r="P46" s="2"/>
      <c r="Q46" s="2"/>
      <c r="R46" s="111"/>
      <c r="S46" s="111"/>
      <c r="T46" s="111"/>
      <c r="U46" s="111"/>
      <c r="V46" s="111"/>
      <c r="W46" s="111"/>
      <c r="X46" s="112"/>
      <c r="Y46" s="113"/>
      <c r="Z46" s="112"/>
    </row>
    <row r="47" spans="1:26" ht="13.5" thickBot="1" x14ac:dyDescent="0.25">
      <c r="A47" s="438"/>
      <c r="B47" s="439" t="s">
        <v>1</v>
      </c>
      <c r="C47" s="439"/>
      <c r="D47" s="440" t="s">
        <v>2</v>
      </c>
      <c r="E47" s="441" t="s">
        <v>98</v>
      </c>
      <c r="F47" s="474" t="s">
        <v>99</v>
      </c>
      <c r="G47" s="474"/>
      <c r="H47" s="474"/>
      <c r="I47" s="474"/>
      <c r="J47" s="474"/>
      <c r="K47" s="474"/>
      <c r="L47" s="276"/>
      <c r="M47" s="276"/>
      <c r="N47" s="276"/>
      <c r="O47" s="442"/>
      <c r="P47" s="111"/>
      <c r="Q47" s="111"/>
    </row>
    <row r="48" spans="1:26" ht="12.75" hidden="1" customHeight="1" x14ac:dyDescent="0.2">
      <c r="A48" s="443"/>
      <c r="B48" s="444" t="s">
        <v>100</v>
      </c>
      <c r="C48" s="444"/>
      <c r="D48" s="445" t="s">
        <v>101</v>
      </c>
      <c r="E48" s="446"/>
      <c r="F48" s="121">
        <v>2012</v>
      </c>
      <c r="G48" s="121"/>
      <c r="H48" s="121">
        <v>2013</v>
      </c>
      <c r="I48" s="121">
        <v>2014</v>
      </c>
      <c r="J48" s="121">
        <v>2015</v>
      </c>
      <c r="K48" s="121">
        <v>2016</v>
      </c>
      <c r="L48" s="121"/>
      <c r="M48" s="121">
        <v>2016</v>
      </c>
      <c r="N48" s="121"/>
      <c r="O48" s="447"/>
      <c r="P48" s="111"/>
      <c r="Q48" s="111"/>
    </row>
    <row r="49" spans="1:24" ht="12.75" customHeight="1" x14ac:dyDescent="0.2">
      <c r="A49" s="448"/>
      <c r="B49" s="125" t="s">
        <v>190</v>
      </c>
      <c r="C49" s="125"/>
      <c r="D49" s="126"/>
      <c r="E49" s="449"/>
      <c r="F49" s="121"/>
      <c r="G49" s="121"/>
      <c r="H49" s="121"/>
      <c r="I49" s="121"/>
      <c r="J49" s="121"/>
      <c r="K49" s="121"/>
      <c r="L49" s="121"/>
      <c r="M49" s="121"/>
      <c r="N49" s="121"/>
      <c r="O49" s="447"/>
      <c r="P49" s="111"/>
      <c r="Q49" s="111"/>
    </row>
    <row r="50" spans="1:24" x14ac:dyDescent="0.2">
      <c r="A50" s="254"/>
      <c r="B50" s="125" t="s">
        <v>191</v>
      </c>
      <c r="C50" s="125"/>
      <c r="D50" s="126"/>
      <c r="E50" s="450"/>
      <c r="F50" s="124" t="s">
        <v>192</v>
      </c>
      <c r="G50" s="124"/>
      <c r="H50" s="124" t="s">
        <v>103</v>
      </c>
      <c r="I50" s="124" t="s">
        <v>103</v>
      </c>
      <c r="J50" s="451"/>
      <c r="K50" s="124" t="s">
        <v>103</v>
      </c>
      <c r="L50" s="124"/>
      <c r="M50" s="124" t="s">
        <v>103</v>
      </c>
      <c r="N50" s="124"/>
      <c r="O50" s="253"/>
      <c r="P50" s="111"/>
      <c r="Q50" s="111"/>
    </row>
    <row r="51" spans="1:24" x14ac:dyDescent="0.2">
      <c r="A51" s="254"/>
      <c r="B51" s="125" t="s">
        <v>104</v>
      </c>
      <c r="C51" s="125"/>
      <c r="D51" s="126" t="s">
        <v>4</v>
      </c>
      <c r="E51" s="452">
        <f>(J12/E12)*0.85</f>
        <v>0.5779985589963833</v>
      </c>
      <c r="F51" s="112"/>
      <c r="G51" s="112"/>
      <c r="H51" s="112"/>
      <c r="I51" s="111"/>
      <c r="J51" s="111"/>
      <c r="K51" s="111"/>
      <c r="L51" s="111"/>
      <c r="M51" s="111"/>
      <c r="N51" s="111"/>
      <c r="O51" s="111"/>
      <c r="P51" s="111"/>
      <c r="Q51" s="111"/>
    </row>
    <row r="52" spans="1:24" ht="13.5" thickBot="1" x14ac:dyDescent="0.25">
      <c r="A52" s="261"/>
      <c r="B52" s="453" t="s">
        <v>105</v>
      </c>
      <c r="C52" s="453"/>
      <c r="D52" s="136" t="s">
        <v>4</v>
      </c>
      <c r="E52" s="454">
        <v>0.4</v>
      </c>
      <c r="F52" s="112"/>
      <c r="G52" s="112"/>
      <c r="H52" s="112"/>
      <c r="I52" s="111"/>
      <c r="J52" s="111"/>
      <c r="K52" s="111"/>
      <c r="L52" s="111"/>
      <c r="M52" s="111"/>
      <c r="N52" s="111"/>
      <c r="O52" s="111"/>
      <c r="P52" s="111"/>
      <c r="Q52" s="111"/>
    </row>
    <row r="53" spans="1:24" hidden="1" x14ac:dyDescent="0.2">
      <c r="A53" s="455"/>
      <c r="B53" s="353" t="s">
        <v>82</v>
      </c>
      <c r="C53" s="456"/>
      <c r="D53" s="445" t="s">
        <v>4</v>
      </c>
      <c r="E53" s="457"/>
    </row>
    <row r="54" spans="1:24" hidden="1" x14ac:dyDescent="0.2">
      <c r="A54" s="458"/>
      <c r="B54" s="259" t="s">
        <v>83</v>
      </c>
      <c r="C54" s="131"/>
      <c r="D54" s="126" t="s">
        <v>4</v>
      </c>
      <c r="E54" s="459"/>
    </row>
    <row r="55" spans="1:24" ht="13.5" hidden="1" thickBot="1" x14ac:dyDescent="0.25">
      <c r="A55" s="460"/>
      <c r="B55" s="262" t="s">
        <v>87</v>
      </c>
      <c r="C55" s="132"/>
      <c r="D55" s="126" t="s">
        <v>4</v>
      </c>
      <c r="E55" s="461"/>
    </row>
    <row r="57" spans="1:24" x14ac:dyDescent="0.2">
      <c r="B57" s="133"/>
      <c r="C57" s="133"/>
    </row>
    <row r="58" spans="1:24" ht="19.5" customHeight="1" x14ac:dyDescent="0.2">
      <c r="A58" s="2"/>
      <c r="B58" s="2"/>
      <c r="C58" s="2"/>
      <c r="D58" s="2"/>
      <c r="E58" s="2"/>
      <c r="F58" s="2"/>
      <c r="G58" s="548"/>
      <c r="H58" s="548"/>
      <c r="I58" s="2"/>
      <c r="J58" s="2"/>
      <c r="K58" s="46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x14ac:dyDescent="0.2">
      <c r="A59" s="2"/>
      <c r="B59" s="2"/>
      <c r="C59" s="2"/>
      <c r="D59" s="2"/>
      <c r="E59" s="2"/>
      <c r="F59" s="2"/>
      <c r="G59" s="548"/>
      <c r="H59" s="548"/>
      <c r="I59" s="2"/>
      <c r="J59" s="2"/>
      <c r="K59" s="278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</sheetData>
  <mergeCells count="35">
    <mergeCell ref="F47:K47"/>
    <mergeCell ref="G58:H58"/>
    <mergeCell ref="G59:H59"/>
    <mergeCell ref="O6:O7"/>
    <mergeCell ref="B41:D42"/>
    <mergeCell ref="E41:E42"/>
    <mergeCell ref="F41:K41"/>
    <mergeCell ref="P41:P42"/>
    <mergeCell ref="B43:D43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</mergeCells>
  <pageMargins left="0" right="0" top="0" bottom="0" header="0" footer="0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6"/>
  <sheetViews>
    <sheetView showGridLines="0" view="pageBreakPreview" zoomScale="85" zoomScaleNormal="85" zoomScaleSheetLayoutView="85" workbookViewId="0">
      <pane ySplit="9" topLeftCell="A10" activePane="bottomLeft" state="frozen"/>
      <selection pane="bottomLeft" activeCell="D1" sqref="D1"/>
    </sheetView>
  </sheetViews>
  <sheetFormatPr defaultColWidth="8.85546875" defaultRowHeight="12.75" x14ac:dyDescent="0.2"/>
  <cols>
    <col min="1" max="1" width="13.7109375" style="265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5703125" style="1" customWidth="1"/>
    <col min="9" max="9" width="11.7109375" style="1" customWidth="1"/>
    <col min="10" max="10" width="14.5703125" style="1" hidden="1" customWidth="1"/>
    <col min="11" max="12" width="11.7109375" style="1" customWidth="1"/>
    <col min="13" max="13" width="14.14062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139"/>
      <c r="U1" s="502" t="s">
        <v>199</v>
      </c>
      <c r="V1" s="502"/>
    </row>
    <row r="2" spans="1:24" x14ac:dyDescent="0.2">
      <c r="B2" s="503" t="s">
        <v>57</v>
      </c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266"/>
      <c r="S2" s="266"/>
      <c r="T2" s="266"/>
      <c r="U2" s="266"/>
      <c r="V2" s="266"/>
      <c r="W2" s="266"/>
      <c r="X2" s="266"/>
    </row>
    <row r="3" spans="1:24" ht="13.5" thickBot="1" x14ac:dyDescent="0.25"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266"/>
      <c r="S3" s="266"/>
      <c r="T3" s="266"/>
      <c r="U3" s="266"/>
      <c r="V3" s="266" t="s">
        <v>58</v>
      </c>
      <c r="W3" s="266"/>
      <c r="X3" s="266"/>
    </row>
    <row r="4" spans="1:24" ht="18" customHeight="1" x14ac:dyDescent="0.3">
      <c r="A4" s="504" t="s">
        <v>59</v>
      </c>
      <c r="B4" s="506" t="s">
        <v>60</v>
      </c>
      <c r="C4" s="507" t="s">
        <v>61</v>
      </c>
      <c r="D4" s="510" t="s">
        <v>62</v>
      </c>
      <c r="E4" s="511"/>
      <c r="F4" s="511"/>
      <c r="G4" s="511"/>
      <c r="H4" s="511"/>
      <c r="I4" s="511"/>
      <c r="J4" s="511"/>
      <c r="K4" s="511"/>
      <c r="L4" s="511"/>
      <c r="M4" s="512"/>
      <c r="N4" s="513" t="s">
        <v>63</v>
      </c>
      <c r="O4" s="514"/>
      <c r="P4" s="514"/>
      <c r="Q4" s="514"/>
      <c r="R4" s="514"/>
      <c r="S4" s="514"/>
      <c r="T4" s="514"/>
      <c r="U4" s="514"/>
      <c r="V4" s="515"/>
    </row>
    <row r="5" spans="1:24" ht="12.75" customHeight="1" x14ac:dyDescent="0.2">
      <c r="A5" s="505"/>
      <c r="B5" s="496"/>
      <c r="C5" s="508"/>
      <c r="D5" s="516" t="s">
        <v>64</v>
      </c>
      <c r="E5" s="518" t="s">
        <v>65</v>
      </c>
      <c r="F5" s="519"/>
      <c r="G5" s="519"/>
      <c r="H5" s="519"/>
      <c r="I5" s="519"/>
      <c r="J5" s="519"/>
      <c r="K5" s="519"/>
      <c r="L5" s="519"/>
      <c r="M5" s="520"/>
      <c r="N5" s="499" t="s">
        <v>66</v>
      </c>
      <c r="O5" s="488" t="s">
        <v>67</v>
      </c>
      <c r="P5" s="488" t="s">
        <v>108</v>
      </c>
      <c r="Q5" s="488" t="s">
        <v>68</v>
      </c>
      <c r="R5" s="488" t="s">
        <v>69</v>
      </c>
      <c r="S5" s="488" t="s">
        <v>70</v>
      </c>
      <c r="T5" s="488" t="s">
        <v>71</v>
      </c>
      <c r="U5" s="488" t="s">
        <v>72</v>
      </c>
      <c r="V5" s="491" t="s">
        <v>73</v>
      </c>
    </row>
    <row r="6" spans="1:24" ht="15" customHeight="1" x14ac:dyDescent="0.2">
      <c r="A6" s="505"/>
      <c r="B6" s="496"/>
      <c r="C6" s="508"/>
      <c r="D6" s="516"/>
      <c r="E6" s="494" t="s">
        <v>74</v>
      </c>
      <c r="F6" s="496" t="s">
        <v>75</v>
      </c>
      <c r="G6" s="496"/>
      <c r="H6" s="496"/>
      <c r="I6" s="496" t="s">
        <v>76</v>
      </c>
      <c r="J6" s="494" t="s">
        <v>121</v>
      </c>
      <c r="K6" s="494" t="s">
        <v>71</v>
      </c>
      <c r="L6" s="494" t="s">
        <v>72</v>
      </c>
      <c r="M6" s="497" t="s">
        <v>77</v>
      </c>
      <c r="N6" s="500"/>
      <c r="O6" s="489"/>
      <c r="P6" s="489"/>
      <c r="Q6" s="489"/>
      <c r="R6" s="489"/>
      <c r="S6" s="489"/>
      <c r="T6" s="489"/>
      <c r="U6" s="489"/>
      <c r="V6" s="492"/>
    </row>
    <row r="7" spans="1:24" ht="91.5" customHeight="1" x14ac:dyDescent="0.2">
      <c r="A7" s="505"/>
      <c r="B7" s="496"/>
      <c r="C7" s="509"/>
      <c r="D7" s="517"/>
      <c r="E7" s="495"/>
      <c r="F7" s="267" t="s">
        <v>78</v>
      </c>
      <c r="G7" s="267" t="s">
        <v>109</v>
      </c>
      <c r="H7" s="267" t="s">
        <v>79</v>
      </c>
      <c r="I7" s="496"/>
      <c r="J7" s="495"/>
      <c r="K7" s="495"/>
      <c r="L7" s="495"/>
      <c r="M7" s="498"/>
      <c r="N7" s="501"/>
      <c r="O7" s="490"/>
      <c r="P7" s="490"/>
      <c r="Q7" s="490"/>
      <c r="R7" s="490"/>
      <c r="S7" s="490"/>
      <c r="T7" s="490"/>
      <c r="U7" s="490"/>
      <c r="V7" s="493"/>
    </row>
    <row r="8" spans="1:24" x14ac:dyDescent="0.2">
      <c r="A8" s="140">
        <v>1</v>
      </c>
      <c r="B8" s="141">
        <f>A8+1</f>
        <v>2</v>
      </c>
      <c r="C8" s="142">
        <v>3</v>
      </c>
      <c r="D8" s="143">
        <v>3</v>
      </c>
      <c r="E8" s="141">
        <v>4</v>
      </c>
      <c r="F8" s="141">
        <v>5</v>
      </c>
      <c r="G8" s="141">
        <v>6</v>
      </c>
      <c r="H8" s="141">
        <v>7</v>
      </c>
      <c r="I8" s="141">
        <v>8</v>
      </c>
      <c r="J8" s="141"/>
      <c r="K8" s="141">
        <v>9</v>
      </c>
      <c r="L8" s="141">
        <v>10</v>
      </c>
      <c r="M8" s="144">
        <v>11</v>
      </c>
      <c r="N8" s="145">
        <v>12</v>
      </c>
      <c r="O8" s="141">
        <f>N8+1</f>
        <v>13</v>
      </c>
      <c r="P8" s="141">
        <v>13</v>
      </c>
      <c r="Q8" s="141">
        <f>P8+1</f>
        <v>14</v>
      </c>
      <c r="R8" s="141">
        <v>14</v>
      </c>
      <c r="S8" s="141">
        <f>R8+1</f>
        <v>15</v>
      </c>
      <c r="T8" s="141">
        <v>15</v>
      </c>
      <c r="U8" s="141">
        <v>16</v>
      </c>
      <c r="V8" s="144">
        <v>17</v>
      </c>
    </row>
    <row r="9" spans="1:24" ht="38.25" customHeight="1" x14ac:dyDescent="0.2">
      <c r="A9" s="146" t="s">
        <v>0</v>
      </c>
      <c r="B9" s="147" t="str">
        <f>[5]лот!$B$48</f>
        <v>"Обустройство Северо-Покурского месторождения нефти. Расширение БКНС-2"</v>
      </c>
      <c r="C9" s="148"/>
      <c r="D9" s="149"/>
      <c r="E9" s="150"/>
      <c r="F9" s="150"/>
      <c r="G9" s="150"/>
      <c r="H9" s="150"/>
      <c r="I9" s="150"/>
      <c r="J9" s="150"/>
      <c r="K9" s="150"/>
      <c r="L9" s="150"/>
      <c r="M9" s="151"/>
      <c r="N9" s="152"/>
      <c r="O9" s="150"/>
      <c r="P9" s="150"/>
      <c r="Q9" s="150"/>
      <c r="R9" s="150"/>
      <c r="S9" s="150"/>
      <c r="T9" s="150"/>
      <c r="U9" s="150"/>
      <c r="V9" s="151"/>
    </row>
    <row r="10" spans="1:24" ht="38.25" customHeight="1" x14ac:dyDescent="0.2">
      <c r="A10" s="153" t="s">
        <v>10</v>
      </c>
      <c r="B10" s="154" t="str">
        <f>[5]лот!$B$49</f>
        <v>Расширение БКНС-2</v>
      </c>
      <c r="C10" s="155"/>
      <c r="D10" s="156"/>
      <c r="E10" s="157"/>
      <c r="F10" s="157"/>
      <c r="G10" s="157"/>
      <c r="H10" s="157"/>
      <c r="I10" s="157"/>
      <c r="J10" s="157"/>
      <c r="K10" s="157"/>
      <c r="L10" s="157"/>
      <c r="M10" s="158"/>
      <c r="N10" s="159"/>
      <c r="O10" s="157"/>
      <c r="P10" s="157"/>
      <c r="Q10" s="157"/>
      <c r="R10" s="157"/>
      <c r="S10" s="157"/>
      <c r="T10" s="157"/>
      <c r="U10" s="157"/>
      <c r="V10" s="158"/>
    </row>
    <row r="11" spans="1:24" ht="39" customHeight="1" x14ac:dyDescent="0.2">
      <c r="A11" s="279" t="s">
        <v>122</v>
      </c>
      <c r="B11" s="475" t="s">
        <v>123</v>
      </c>
      <c r="C11" s="476"/>
      <c r="D11" s="160">
        <f t="shared" ref="D11:D24" si="0">E11+F11+I11+K11+L11+M11</f>
        <v>130121.83197</v>
      </c>
      <c r="E11" s="161">
        <v>30538</v>
      </c>
      <c r="F11" s="161">
        <v>40405</v>
      </c>
      <c r="G11" s="161">
        <v>6391</v>
      </c>
      <c r="H11" s="161">
        <v>4262</v>
      </c>
      <c r="I11" s="161">
        <v>0</v>
      </c>
      <c r="J11" s="161"/>
      <c r="K11" s="161">
        <v>29867</v>
      </c>
      <c r="L11" s="161">
        <v>21539</v>
      </c>
      <c r="M11" s="162">
        <f>(E11+F11+I11+K11+L11)*E60</f>
        <v>7772.8319700000002</v>
      </c>
      <c r="N11" s="163"/>
      <c r="O11" s="164"/>
      <c r="P11" s="164"/>
      <c r="Q11" s="164"/>
      <c r="R11" s="164"/>
      <c r="S11" s="164"/>
      <c r="T11" s="164"/>
      <c r="U11" s="164"/>
      <c r="V11" s="165"/>
    </row>
    <row r="12" spans="1:24" ht="39" customHeight="1" x14ac:dyDescent="0.2">
      <c r="A12" s="279" t="s">
        <v>124</v>
      </c>
      <c r="B12" s="475" t="s">
        <v>125</v>
      </c>
      <c r="C12" s="476"/>
      <c r="D12" s="160">
        <f t="shared" si="0"/>
        <v>718486.83504000003</v>
      </c>
      <c r="E12" s="161">
        <v>37248</v>
      </c>
      <c r="F12" s="161">
        <v>87919</v>
      </c>
      <c r="G12" s="161">
        <v>0</v>
      </c>
      <c r="H12" s="161">
        <v>11258</v>
      </c>
      <c r="I12" s="161">
        <v>453534</v>
      </c>
      <c r="J12" s="161"/>
      <c r="K12" s="161">
        <v>60384</v>
      </c>
      <c r="L12" s="161">
        <v>36483</v>
      </c>
      <c r="M12" s="162">
        <f>(E12+F12+I12+K12+L12)*E60</f>
        <v>42918.835040000005</v>
      </c>
      <c r="N12" s="163"/>
      <c r="O12" s="164"/>
      <c r="P12" s="164"/>
      <c r="Q12" s="164"/>
      <c r="R12" s="164"/>
      <c r="S12" s="164"/>
      <c r="T12" s="164"/>
      <c r="U12" s="164"/>
      <c r="V12" s="165"/>
    </row>
    <row r="13" spans="1:24" ht="39" customHeight="1" x14ac:dyDescent="0.2">
      <c r="A13" s="279" t="s">
        <v>126</v>
      </c>
      <c r="B13" s="475" t="s">
        <v>127</v>
      </c>
      <c r="C13" s="476"/>
      <c r="D13" s="160">
        <f t="shared" si="0"/>
        <v>201600.61973999999</v>
      </c>
      <c r="E13" s="161">
        <v>50478</v>
      </c>
      <c r="F13" s="161">
        <v>42156</v>
      </c>
      <c r="G13" s="161">
        <v>0</v>
      </c>
      <c r="H13" s="161">
        <v>6430</v>
      </c>
      <c r="I13" s="161">
        <v>14976</v>
      </c>
      <c r="J13" s="161">
        <v>15818000</v>
      </c>
      <c r="K13" s="161">
        <v>47803</v>
      </c>
      <c r="L13" s="161">
        <v>34145</v>
      </c>
      <c r="M13" s="162">
        <f>(E13+F13+I13+K13+L13)*E60</f>
        <v>12042.61974</v>
      </c>
      <c r="N13" s="163"/>
      <c r="O13" s="164"/>
      <c r="P13" s="164"/>
      <c r="Q13" s="164"/>
      <c r="R13" s="164"/>
      <c r="S13" s="164"/>
      <c r="T13" s="164"/>
      <c r="U13" s="164"/>
      <c r="V13" s="165"/>
    </row>
    <row r="14" spans="1:24" ht="39" customHeight="1" x14ac:dyDescent="0.2">
      <c r="A14" s="279" t="s">
        <v>128</v>
      </c>
      <c r="B14" s="475" t="s">
        <v>129</v>
      </c>
      <c r="C14" s="476"/>
      <c r="D14" s="160">
        <f t="shared" si="0"/>
        <v>713507.38757999998</v>
      </c>
      <c r="E14" s="161">
        <v>56297</v>
      </c>
      <c r="F14" s="161">
        <v>61469</v>
      </c>
      <c r="G14" s="161">
        <v>0</v>
      </c>
      <c r="H14" s="161">
        <v>7023</v>
      </c>
      <c r="I14" s="161">
        <v>454170</v>
      </c>
      <c r="J14" s="161">
        <v>0</v>
      </c>
      <c r="K14" s="161">
        <v>58283</v>
      </c>
      <c r="L14" s="161">
        <v>40667</v>
      </c>
      <c r="M14" s="162">
        <f>(E14+F14+I14+K14+L14)*E60</f>
        <v>42621.387580000002</v>
      </c>
      <c r="N14" s="163"/>
      <c r="O14" s="164"/>
      <c r="P14" s="164"/>
      <c r="Q14" s="164"/>
      <c r="R14" s="164"/>
      <c r="S14" s="164"/>
      <c r="T14" s="164"/>
      <c r="U14" s="164"/>
      <c r="V14" s="165"/>
    </row>
    <row r="15" spans="1:24" ht="39" customHeight="1" x14ac:dyDescent="0.2">
      <c r="A15" s="279" t="s">
        <v>130</v>
      </c>
      <c r="B15" s="475" t="s">
        <v>131</v>
      </c>
      <c r="C15" s="476"/>
      <c r="D15" s="160">
        <f t="shared" si="0"/>
        <v>9280.3627799999995</v>
      </c>
      <c r="E15" s="161">
        <v>710</v>
      </c>
      <c r="F15" s="161">
        <v>1989</v>
      </c>
      <c r="G15" s="161">
        <v>0</v>
      </c>
      <c r="H15" s="161">
        <v>590</v>
      </c>
      <c r="I15" s="161">
        <v>3899</v>
      </c>
      <c r="J15" s="161">
        <v>4950</v>
      </c>
      <c r="K15" s="161">
        <v>1287</v>
      </c>
      <c r="L15" s="161">
        <v>841</v>
      </c>
      <c r="M15" s="162">
        <f>(E15+F15+I15+K15+L15)*E60</f>
        <v>554.36278000000004</v>
      </c>
      <c r="N15" s="163"/>
      <c r="O15" s="164"/>
      <c r="P15" s="164"/>
      <c r="Q15" s="164"/>
      <c r="R15" s="164"/>
      <c r="S15" s="164"/>
      <c r="T15" s="164"/>
      <c r="U15" s="164"/>
      <c r="V15" s="165"/>
    </row>
    <row r="16" spans="1:24" ht="39" customHeight="1" x14ac:dyDescent="0.2">
      <c r="A16" s="279" t="s">
        <v>132</v>
      </c>
      <c r="B16" s="475" t="s">
        <v>133</v>
      </c>
      <c r="C16" s="476"/>
      <c r="D16" s="160">
        <f t="shared" si="0"/>
        <v>401402.81024999998</v>
      </c>
      <c r="E16" s="161">
        <v>39731</v>
      </c>
      <c r="F16" s="161">
        <v>44598</v>
      </c>
      <c r="G16" s="161">
        <v>0</v>
      </c>
      <c r="H16" s="161">
        <v>5321</v>
      </c>
      <c r="I16" s="161">
        <v>219418</v>
      </c>
      <c r="J16" s="161">
        <v>0</v>
      </c>
      <c r="K16" s="161">
        <v>44483</v>
      </c>
      <c r="L16" s="161">
        <v>29195</v>
      </c>
      <c r="M16" s="162">
        <f>(E16+F16+I16+K16+L16)*E60</f>
        <v>23977.810250000002</v>
      </c>
      <c r="N16" s="163"/>
      <c r="O16" s="164"/>
      <c r="P16" s="164"/>
      <c r="Q16" s="164"/>
      <c r="R16" s="164"/>
      <c r="S16" s="164"/>
      <c r="T16" s="164"/>
      <c r="U16" s="164"/>
      <c r="V16" s="165"/>
    </row>
    <row r="17" spans="1:22" ht="39" customHeight="1" x14ac:dyDescent="0.2">
      <c r="A17" s="279" t="s">
        <v>134</v>
      </c>
      <c r="B17" s="475" t="s">
        <v>135</v>
      </c>
      <c r="C17" s="476"/>
      <c r="D17" s="160">
        <f t="shared" si="0"/>
        <v>22393.687679999999</v>
      </c>
      <c r="E17" s="161">
        <v>3040</v>
      </c>
      <c r="F17" s="161">
        <v>2900</v>
      </c>
      <c r="G17" s="161">
        <v>0</v>
      </c>
      <c r="H17" s="161">
        <v>340</v>
      </c>
      <c r="I17" s="161">
        <v>10533</v>
      </c>
      <c r="J17" s="161"/>
      <c r="K17" s="161">
        <v>2898</v>
      </c>
      <c r="L17" s="161">
        <v>1685</v>
      </c>
      <c r="M17" s="162">
        <f>(E17+F17+I17+K17+L17)*E60</f>
        <v>1337.68768</v>
      </c>
      <c r="N17" s="163"/>
      <c r="O17" s="164"/>
      <c r="P17" s="164"/>
      <c r="Q17" s="164"/>
      <c r="R17" s="164"/>
      <c r="S17" s="164"/>
      <c r="T17" s="164"/>
      <c r="U17" s="164"/>
      <c r="V17" s="165"/>
    </row>
    <row r="18" spans="1:22" ht="39" customHeight="1" x14ac:dyDescent="0.2">
      <c r="A18" s="279" t="s">
        <v>136</v>
      </c>
      <c r="B18" s="475" t="s">
        <v>137</v>
      </c>
      <c r="C18" s="476"/>
      <c r="D18" s="160">
        <f t="shared" si="0"/>
        <v>286154.44533000002</v>
      </c>
      <c r="E18" s="161">
        <v>11811</v>
      </c>
      <c r="F18" s="161">
        <v>23542</v>
      </c>
      <c r="G18" s="161">
        <v>0</v>
      </c>
      <c r="H18" s="161">
        <v>5861</v>
      </c>
      <c r="I18" s="161">
        <v>205069</v>
      </c>
      <c r="J18" s="161">
        <v>173174</v>
      </c>
      <c r="K18" s="161">
        <v>17441</v>
      </c>
      <c r="L18" s="161">
        <v>11198</v>
      </c>
      <c r="M18" s="162">
        <f>(E18+F18+I18+K18+L18)*E60</f>
        <v>17093.445330000002</v>
      </c>
      <c r="N18" s="163"/>
      <c r="O18" s="164"/>
      <c r="P18" s="164"/>
      <c r="Q18" s="164"/>
      <c r="R18" s="164"/>
      <c r="S18" s="164"/>
      <c r="T18" s="164"/>
      <c r="U18" s="164"/>
      <c r="V18" s="165"/>
    </row>
    <row r="19" spans="1:22" ht="39" customHeight="1" x14ac:dyDescent="0.2">
      <c r="A19" s="279" t="s">
        <v>138</v>
      </c>
      <c r="B19" s="475" t="s">
        <v>139</v>
      </c>
      <c r="C19" s="476"/>
      <c r="D19" s="160">
        <f t="shared" si="0"/>
        <v>42009.434999999998</v>
      </c>
      <c r="E19" s="161">
        <v>4086</v>
      </c>
      <c r="F19" s="161">
        <v>6465</v>
      </c>
      <c r="G19" s="161">
        <v>0</v>
      </c>
      <c r="H19" s="161">
        <v>929</v>
      </c>
      <c r="I19" s="161">
        <v>20659</v>
      </c>
      <c r="J19" s="161">
        <v>0</v>
      </c>
      <c r="K19" s="161">
        <v>5174</v>
      </c>
      <c r="L19" s="161">
        <v>3116</v>
      </c>
      <c r="M19" s="162">
        <f>(E19+F19+I19+K19+L19)*E60</f>
        <v>2509.4349999999999</v>
      </c>
      <c r="N19" s="163"/>
      <c r="O19" s="164"/>
      <c r="P19" s="164"/>
      <c r="Q19" s="164"/>
      <c r="R19" s="164"/>
      <c r="S19" s="164"/>
      <c r="T19" s="164"/>
      <c r="U19" s="164"/>
      <c r="V19" s="165"/>
    </row>
    <row r="20" spans="1:22" ht="45" customHeight="1" x14ac:dyDescent="0.2">
      <c r="A20" s="279" t="s">
        <v>140</v>
      </c>
      <c r="B20" s="475" t="s">
        <v>141</v>
      </c>
      <c r="C20" s="476"/>
      <c r="D20" s="160">
        <f t="shared" si="0"/>
        <v>31824.00819</v>
      </c>
      <c r="E20" s="161">
        <v>4556</v>
      </c>
      <c r="F20" s="161">
        <v>3413</v>
      </c>
      <c r="G20" s="161">
        <v>0</v>
      </c>
      <c r="H20" s="161">
        <v>416</v>
      </c>
      <c r="I20" s="161">
        <v>14793</v>
      </c>
      <c r="J20" s="161">
        <v>263000</v>
      </c>
      <c r="K20" s="161">
        <v>4177</v>
      </c>
      <c r="L20" s="161">
        <v>2984</v>
      </c>
      <c r="M20" s="162">
        <f>(E20+F20+I20+K20+L20)*E60</f>
        <v>1901.00819</v>
      </c>
      <c r="N20" s="163"/>
      <c r="O20" s="164"/>
      <c r="P20" s="164"/>
      <c r="Q20" s="164"/>
      <c r="R20" s="164"/>
      <c r="S20" s="164"/>
      <c r="T20" s="164"/>
      <c r="U20" s="164"/>
      <c r="V20" s="165"/>
    </row>
    <row r="21" spans="1:22" ht="39" customHeight="1" x14ac:dyDescent="0.2">
      <c r="A21" s="279" t="s">
        <v>142</v>
      </c>
      <c r="B21" s="475" t="s">
        <v>143</v>
      </c>
      <c r="C21" s="476"/>
      <c r="D21" s="160">
        <f t="shared" si="0"/>
        <v>1384.71606</v>
      </c>
      <c r="E21" s="161">
        <v>98</v>
      </c>
      <c r="F21" s="161">
        <v>57</v>
      </c>
      <c r="G21" s="161">
        <v>0</v>
      </c>
      <c r="H21" s="161">
        <v>2</v>
      </c>
      <c r="I21" s="161">
        <v>905</v>
      </c>
      <c r="J21" s="161"/>
      <c r="K21" s="161">
        <v>148</v>
      </c>
      <c r="L21" s="161">
        <v>94</v>
      </c>
      <c r="M21" s="162">
        <f>(E21+F21+I21+K21+L21)*E60</f>
        <v>82.716059999999999</v>
      </c>
      <c r="N21" s="163"/>
      <c r="O21" s="164"/>
      <c r="P21" s="164"/>
      <c r="Q21" s="164"/>
      <c r="R21" s="164"/>
      <c r="S21" s="164"/>
      <c r="T21" s="164"/>
      <c r="U21" s="164"/>
      <c r="V21" s="165"/>
    </row>
    <row r="22" spans="1:22" ht="39" customHeight="1" x14ac:dyDescent="0.2">
      <c r="A22" s="279" t="s">
        <v>144</v>
      </c>
      <c r="B22" s="475" t="s">
        <v>145</v>
      </c>
      <c r="C22" s="476"/>
      <c r="D22" s="160">
        <f t="shared" si="0"/>
        <v>94629.708809999996</v>
      </c>
      <c r="E22" s="161">
        <v>10191</v>
      </c>
      <c r="F22" s="161">
        <v>15523</v>
      </c>
      <c r="G22" s="161">
        <v>0</v>
      </c>
      <c r="H22" s="161">
        <v>2488</v>
      </c>
      <c r="I22" s="161">
        <v>35115</v>
      </c>
      <c r="J22" s="161"/>
      <c r="K22" s="161">
        <v>17371</v>
      </c>
      <c r="L22" s="161">
        <v>10777</v>
      </c>
      <c r="M22" s="162">
        <f>(E22+F22+I22+K22+L22)*E60</f>
        <v>5652.7088100000001</v>
      </c>
      <c r="N22" s="163"/>
      <c r="O22" s="164"/>
      <c r="P22" s="164"/>
      <c r="Q22" s="164"/>
      <c r="R22" s="164"/>
      <c r="S22" s="164"/>
      <c r="T22" s="164"/>
      <c r="U22" s="164"/>
      <c r="V22" s="165"/>
    </row>
    <row r="23" spans="1:22" ht="39" customHeight="1" x14ac:dyDescent="0.2">
      <c r="A23" s="279" t="s">
        <v>146</v>
      </c>
      <c r="B23" s="475" t="s">
        <v>147</v>
      </c>
      <c r="C23" s="476"/>
      <c r="D23" s="160">
        <f t="shared" si="0"/>
        <v>305.23311000000001</v>
      </c>
      <c r="E23" s="161">
        <v>0</v>
      </c>
      <c r="F23" s="161">
        <v>233</v>
      </c>
      <c r="G23" s="161">
        <v>0</v>
      </c>
      <c r="H23" s="161">
        <v>41</v>
      </c>
      <c r="I23" s="161">
        <v>0</v>
      </c>
      <c r="J23" s="161"/>
      <c r="K23" s="161">
        <v>35</v>
      </c>
      <c r="L23" s="161">
        <v>19</v>
      </c>
      <c r="M23" s="162">
        <f>(E23+F23+I23+K23+L23)*E60</f>
        <v>18.23311</v>
      </c>
      <c r="N23" s="163"/>
      <c r="O23" s="164"/>
      <c r="P23" s="164"/>
      <c r="Q23" s="164"/>
      <c r="R23" s="164"/>
      <c r="S23" s="164"/>
      <c r="T23" s="164"/>
      <c r="U23" s="164"/>
      <c r="V23" s="165"/>
    </row>
    <row r="24" spans="1:22" ht="39" customHeight="1" x14ac:dyDescent="0.2">
      <c r="A24" s="279" t="s">
        <v>148</v>
      </c>
      <c r="B24" s="475" t="s">
        <v>149</v>
      </c>
      <c r="C24" s="476"/>
      <c r="D24" s="160">
        <f t="shared" si="0"/>
        <v>144861.29423999999</v>
      </c>
      <c r="E24" s="161">
        <v>1981</v>
      </c>
      <c r="F24" s="161">
        <v>7461</v>
      </c>
      <c r="G24" s="161">
        <v>0</v>
      </c>
      <c r="H24" s="161">
        <v>936</v>
      </c>
      <c r="I24" s="161">
        <v>119649</v>
      </c>
      <c r="J24" s="161"/>
      <c r="K24" s="161">
        <v>4346</v>
      </c>
      <c r="L24" s="161">
        <v>2771</v>
      </c>
      <c r="M24" s="162">
        <f>(E24+F24+I24+K24+L24)*E60</f>
        <v>8653.2942400000011</v>
      </c>
      <c r="N24" s="163"/>
      <c r="O24" s="164"/>
      <c r="P24" s="164"/>
      <c r="Q24" s="164"/>
      <c r="R24" s="164"/>
      <c r="S24" s="164"/>
      <c r="T24" s="164"/>
      <c r="U24" s="164"/>
      <c r="V24" s="165"/>
    </row>
    <row r="25" spans="1:22" s="173" customFormat="1" ht="24.75" customHeight="1" x14ac:dyDescent="0.2">
      <c r="A25" s="166"/>
      <c r="B25" s="167" t="s">
        <v>80</v>
      </c>
      <c r="C25" s="168"/>
      <c r="D25" s="166">
        <f t="shared" ref="D25:I25" si="1">SUM(D11:D24)</f>
        <v>2797962.3757800004</v>
      </c>
      <c r="E25" s="169">
        <f t="shared" si="1"/>
        <v>250765</v>
      </c>
      <c r="F25" s="169">
        <f t="shared" si="1"/>
        <v>338130</v>
      </c>
      <c r="G25" s="169">
        <f t="shared" si="1"/>
        <v>6391</v>
      </c>
      <c r="H25" s="169">
        <f t="shared" si="1"/>
        <v>45897</v>
      </c>
      <c r="I25" s="169">
        <f t="shared" si="1"/>
        <v>1552720</v>
      </c>
      <c r="J25" s="169"/>
      <c r="K25" s="169">
        <f>SUM(K11:K24)</f>
        <v>293697</v>
      </c>
      <c r="L25" s="169">
        <f>SUM(L11:L24)</f>
        <v>195514</v>
      </c>
      <c r="M25" s="170">
        <f>SUM(M11:M24)</f>
        <v>167136.37578</v>
      </c>
      <c r="N25" s="171"/>
      <c r="O25" s="172"/>
      <c r="P25" s="169"/>
      <c r="Q25" s="172"/>
      <c r="R25" s="169"/>
      <c r="S25" s="172"/>
      <c r="T25" s="169"/>
      <c r="U25" s="169"/>
      <c r="V25" s="170"/>
    </row>
    <row r="26" spans="1:22" ht="28.5" customHeight="1" x14ac:dyDescent="0.2">
      <c r="A26" s="174"/>
      <c r="B26" s="175" t="s">
        <v>82</v>
      </c>
      <c r="C26" s="176"/>
      <c r="D26" s="177"/>
      <c r="E26" s="178"/>
      <c r="F26" s="178"/>
      <c r="G26" s="178"/>
      <c r="H26" s="178"/>
      <c r="I26" s="178"/>
      <c r="J26" s="178"/>
      <c r="K26" s="178"/>
      <c r="L26" s="178"/>
      <c r="M26" s="179"/>
      <c r="N26" s="180"/>
      <c r="O26" s="181"/>
      <c r="P26" s="181"/>
      <c r="Q26" s="181"/>
      <c r="R26" s="181"/>
      <c r="S26" s="181"/>
      <c r="T26" s="181"/>
      <c r="U26" s="181"/>
      <c r="V26" s="182"/>
    </row>
    <row r="27" spans="1:22" s="100" customFormat="1" ht="28.5" customHeight="1" x14ac:dyDescent="0.2">
      <c r="A27" s="183"/>
      <c r="B27" s="184" t="s">
        <v>83</v>
      </c>
      <c r="C27" s="185"/>
      <c r="D27" s="177"/>
      <c r="E27" s="178"/>
      <c r="F27" s="178"/>
      <c r="G27" s="178"/>
      <c r="H27" s="178"/>
      <c r="I27" s="178"/>
      <c r="J27" s="178"/>
      <c r="K27" s="178"/>
      <c r="L27" s="178"/>
      <c r="M27" s="179"/>
      <c r="N27" s="180"/>
      <c r="O27" s="181"/>
      <c r="P27" s="181"/>
      <c r="Q27" s="181"/>
      <c r="R27" s="181"/>
      <c r="S27" s="181"/>
      <c r="T27" s="181"/>
      <c r="U27" s="181"/>
      <c r="V27" s="182"/>
    </row>
    <row r="28" spans="1:22" ht="29.25" customHeight="1" x14ac:dyDescent="0.2">
      <c r="A28" s="186"/>
      <c r="B28" s="187" t="s">
        <v>84</v>
      </c>
      <c r="C28" s="188"/>
      <c r="D28" s="189"/>
      <c r="E28" s="190"/>
      <c r="F28" s="190"/>
      <c r="G28" s="190"/>
      <c r="H28" s="190"/>
      <c r="I28" s="190"/>
      <c r="J28" s="190"/>
      <c r="K28" s="190"/>
      <c r="L28" s="190"/>
      <c r="M28" s="191"/>
      <c r="N28" s="192"/>
      <c r="O28" s="193"/>
      <c r="P28" s="193"/>
      <c r="Q28" s="193"/>
      <c r="R28" s="193"/>
      <c r="S28" s="193"/>
      <c r="T28" s="193"/>
      <c r="U28" s="193"/>
      <c r="V28" s="194"/>
    </row>
    <row r="29" spans="1:22" ht="27" customHeight="1" x14ac:dyDescent="0.2">
      <c r="A29" s="174"/>
      <c r="B29" s="195" t="s">
        <v>110</v>
      </c>
      <c r="C29" s="196"/>
      <c r="D29" s="177"/>
      <c r="E29" s="178"/>
      <c r="F29" s="178"/>
      <c r="G29" s="178"/>
      <c r="H29" s="178"/>
      <c r="I29" s="178"/>
      <c r="J29" s="178"/>
      <c r="K29" s="178"/>
      <c r="L29" s="178"/>
      <c r="M29" s="179"/>
      <c r="N29" s="180"/>
      <c r="O29" s="181"/>
      <c r="P29" s="181"/>
      <c r="Q29" s="181"/>
      <c r="R29" s="181"/>
      <c r="S29" s="181"/>
      <c r="T29" s="181"/>
      <c r="U29" s="181"/>
      <c r="V29" s="182"/>
    </row>
    <row r="30" spans="1:22" ht="27" customHeight="1" x14ac:dyDescent="0.2">
      <c r="A30" s="174"/>
      <c r="B30" s="195" t="s">
        <v>111</v>
      </c>
      <c r="C30" s="196"/>
      <c r="D30" s="177"/>
      <c r="E30" s="178"/>
      <c r="F30" s="178"/>
      <c r="G30" s="178"/>
      <c r="H30" s="178"/>
      <c r="I30" s="178"/>
      <c r="J30" s="178"/>
      <c r="K30" s="178"/>
      <c r="L30" s="178"/>
      <c r="M30" s="179"/>
      <c r="N30" s="180"/>
      <c r="O30" s="181"/>
      <c r="P30" s="181"/>
      <c r="Q30" s="181"/>
      <c r="R30" s="181"/>
      <c r="S30" s="181"/>
      <c r="T30" s="181"/>
      <c r="U30" s="181"/>
      <c r="V30" s="182"/>
    </row>
    <row r="31" spans="1:22" ht="29.25" customHeight="1" x14ac:dyDescent="0.2">
      <c r="A31" s="186"/>
      <c r="B31" s="187" t="s">
        <v>86</v>
      </c>
      <c r="C31" s="197"/>
      <c r="D31" s="189"/>
      <c r="E31" s="190"/>
      <c r="F31" s="190"/>
      <c r="G31" s="190"/>
      <c r="H31" s="190"/>
      <c r="I31" s="190"/>
      <c r="J31" s="190"/>
      <c r="K31" s="190"/>
      <c r="L31" s="190"/>
      <c r="M31" s="191"/>
      <c r="N31" s="192"/>
      <c r="O31" s="193"/>
      <c r="P31" s="193"/>
      <c r="Q31" s="193"/>
      <c r="R31" s="193"/>
      <c r="S31" s="193"/>
      <c r="T31" s="193"/>
      <c r="U31" s="193"/>
      <c r="V31" s="194"/>
    </row>
    <row r="32" spans="1:22" ht="29.25" customHeight="1" x14ac:dyDescent="0.2">
      <c r="A32" s="174"/>
      <c r="B32" s="175" t="s">
        <v>196</v>
      </c>
      <c r="C32" s="198"/>
      <c r="D32" s="177"/>
      <c r="E32" s="178"/>
      <c r="F32" s="178"/>
      <c r="G32" s="178"/>
      <c r="H32" s="178"/>
      <c r="I32" s="178"/>
      <c r="J32" s="178"/>
      <c r="K32" s="178"/>
      <c r="L32" s="178"/>
      <c r="M32" s="179"/>
      <c r="N32" s="180"/>
      <c r="O32" s="181"/>
      <c r="P32" s="181"/>
      <c r="Q32" s="181"/>
      <c r="R32" s="181"/>
      <c r="S32" s="181"/>
      <c r="T32" s="181"/>
      <c r="U32" s="181"/>
      <c r="V32" s="199"/>
    </row>
    <row r="33" spans="1:24" ht="29.25" customHeight="1" x14ac:dyDescent="0.2">
      <c r="A33" s="174"/>
      <c r="B33" s="175" t="s">
        <v>112</v>
      </c>
      <c r="C33" s="198"/>
      <c r="D33" s="177"/>
      <c r="E33" s="178"/>
      <c r="F33" s="178"/>
      <c r="G33" s="178"/>
      <c r="H33" s="178"/>
      <c r="I33" s="178"/>
      <c r="J33" s="178"/>
      <c r="K33" s="178"/>
      <c r="L33" s="178"/>
      <c r="M33" s="179"/>
      <c r="N33" s="180"/>
      <c r="O33" s="181"/>
      <c r="P33" s="181"/>
      <c r="Q33" s="181"/>
      <c r="R33" s="181"/>
      <c r="S33" s="181"/>
      <c r="T33" s="181"/>
      <c r="U33" s="181"/>
      <c r="V33" s="199"/>
    </row>
    <row r="34" spans="1:24" ht="29.25" customHeight="1" x14ac:dyDescent="0.2">
      <c r="A34" s="174"/>
      <c r="B34" s="175" t="s">
        <v>113</v>
      </c>
      <c r="C34" s="198"/>
      <c r="D34" s="177"/>
      <c r="E34" s="178"/>
      <c r="F34" s="178"/>
      <c r="G34" s="178"/>
      <c r="H34" s="178"/>
      <c r="I34" s="178"/>
      <c r="J34" s="178"/>
      <c r="K34" s="178"/>
      <c r="L34" s="178"/>
      <c r="M34" s="179"/>
      <c r="N34" s="180"/>
      <c r="O34" s="181"/>
      <c r="P34" s="181"/>
      <c r="Q34" s="181"/>
      <c r="R34" s="181"/>
      <c r="S34" s="181"/>
      <c r="T34" s="181"/>
      <c r="U34" s="181"/>
      <c r="V34" s="199"/>
    </row>
    <row r="35" spans="1:24" ht="29.25" customHeight="1" thickBot="1" x14ac:dyDescent="0.25">
      <c r="A35" s="280"/>
      <c r="B35" s="281" t="s">
        <v>87</v>
      </c>
      <c r="C35" s="282"/>
      <c r="D35" s="283"/>
      <c r="E35" s="284"/>
      <c r="F35" s="284"/>
      <c r="G35" s="284"/>
      <c r="H35" s="284"/>
      <c r="I35" s="284"/>
      <c r="J35" s="284"/>
      <c r="K35" s="284"/>
      <c r="L35" s="284"/>
      <c r="M35" s="285"/>
      <c r="N35" s="286"/>
      <c r="O35" s="287"/>
      <c r="P35" s="287"/>
      <c r="Q35" s="287"/>
      <c r="R35" s="287"/>
      <c r="S35" s="287"/>
      <c r="T35" s="287"/>
      <c r="U35" s="287"/>
      <c r="V35" s="288"/>
    </row>
    <row r="36" spans="1:24" s="298" customFormat="1" ht="33.75" customHeight="1" thickBot="1" x14ac:dyDescent="0.25">
      <c r="A36" s="289"/>
      <c r="B36" s="290" t="s">
        <v>88</v>
      </c>
      <c r="C36" s="291"/>
      <c r="D36" s="292"/>
      <c r="E36" s="293"/>
      <c r="F36" s="293"/>
      <c r="G36" s="293"/>
      <c r="H36" s="293"/>
      <c r="I36" s="293"/>
      <c r="J36" s="293"/>
      <c r="K36" s="293"/>
      <c r="L36" s="293"/>
      <c r="M36" s="294"/>
      <c r="N36" s="295"/>
      <c r="O36" s="296"/>
      <c r="P36" s="296"/>
      <c r="Q36" s="296"/>
      <c r="R36" s="296"/>
      <c r="S36" s="296"/>
      <c r="T36" s="296"/>
      <c r="U36" s="296"/>
      <c r="V36" s="297"/>
    </row>
    <row r="37" spans="1:24" x14ac:dyDescent="0.2">
      <c r="A37" s="212"/>
      <c r="B37" s="299" t="s">
        <v>89</v>
      </c>
      <c r="C37" s="300"/>
      <c r="D37" s="301"/>
      <c r="E37" s="302"/>
      <c r="F37" s="302"/>
      <c r="G37" s="302"/>
      <c r="H37" s="302"/>
      <c r="I37" s="302"/>
      <c r="J37" s="302"/>
      <c r="K37" s="302"/>
      <c r="L37" s="302"/>
      <c r="M37" s="303"/>
      <c r="N37" s="218"/>
      <c r="O37" s="219"/>
      <c r="P37" s="219"/>
      <c r="Q37" s="219"/>
      <c r="R37" s="219"/>
      <c r="S37" s="219"/>
      <c r="T37" s="219"/>
      <c r="U37" s="219"/>
      <c r="V37" s="220"/>
    </row>
    <row r="38" spans="1:24" ht="13.5" thickBot="1" x14ac:dyDescent="0.25">
      <c r="A38" s="229"/>
      <c r="B38" s="230" t="s">
        <v>90</v>
      </c>
      <c r="C38" s="231"/>
      <c r="D38" s="232"/>
      <c r="E38" s="233"/>
      <c r="F38" s="233"/>
      <c r="G38" s="233"/>
      <c r="H38" s="233"/>
      <c r="I38" s="233"/>
      <c r="J38" s="233"/>
      <c r="K38" s="233"/>
      <c r="L38" s="233"/>
      <c r="M38" s="234"/>
      <c r="N38" s="235"/>
      <c r="O38" s="101"/>
      <c r="P38" s="101"/>
      <c r="Q38" s="101"/>
      <c r="R38" s="101"/>
      <c r="S38" s="101"/>
      <c r="T38" s="101"/>
      <c r="U38" s="101"/>
      <c r="V38" s="236"/>
    </row>
    <row r="39" spans="1:24" ht="13.5" hidden="1" customHeight="1" x14ac:dyDescent="0.2">
      <c r="A39" s="237"/>
      <c r="B39" s="102" t="s">
        <v>114</v>
      </c>
      <c r="C39" s="102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4"/>
      <c r="Q39" s="104"/>
      <c r="R39" s="104"/>
      <c r="S39" s="104"/>
      <c r="T39" s="104"/>
      <c r="U39" s="104"/>
      <c r="V39" s="104"/>
      <c r="W39" s="104"/>
      <c r="X39" s="104"/>
    </row>
    <row r="40" spans="1:24" ht="13.5" hidden="1" customHeight="1" x14ac:dyDescent="0.2">
      <c r="A40" s="238"/>
      <c r="B40" s="239" t="s">
        <v>115</v>
      </c>
      <c r="C40" s="239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1"/>
      <c r="Q40" s="241"/>
      <c r="R40" s="241"/>
      <c r="S40" s="241"/>
      <c r="T40" s="241"/>
      <c r="U40" s="241"/>
      <c r="V40" s="241"/>
      <c r="W40" s="241"/>
      <c r="X40" s="241"/>
    </row>
    <row r="41" spans="1:24" ht="13.5" hidden="1" customHeight="1" x14ac:dyDescent="0.2">
      <c r="A41" s="238"/>
      <c r="B41" s="239" t="s">
        <v>116</v>
      </c>
      <c r="C41" s="239"/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1"/>
      <c r="Q41" s="241"/>
      <c r="R41" s="241"/>
      <c r="S41" s="241"/>
      <c r="T41" s="241"/>
      <c r="U41" s="241"/>
      <c r="V41" s="241"/>
      <c r="W41" s="241"/>
      <c r="X41" s="241"/>
    </row>
    <row r="42" spans="1:24" ht="13.5" hidden="1" customHeight="1" x14ac:dyDescent="0.2">
      <c r="A42" s="238"/>
      <c r="B42" s="239" t="s">
        <v>117</v>
      </c>
      <c r="C42" s="239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1"/>
      <c r="Q42" s="241"/>
      <c r="R42" s="241"/>
      <c r="S42" s="241"/>
      <c r="T42" s="241"/>
      <c r="U42" s="241"/>
      <c r="V42" s="241"/>
      <c r="W42" s="241"/>
      <c r="X42" s="241"/>
    </row>
    <row r="43" spans="1:24" ht="13.5" hidden="1" customHeight="1" x14ac:dyDescent="0.2">
      <c r="A43" s="238"/>
      <c r="B43" s="239" t="s">
        <v>118</v>
      </c>
      <c r="C43" s="239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1"/>
      <c r="Q43" s="241"/>
      <c r="R43" s="241"/>
      <c r="S43" s="241"/>
      <c r="T43" s="241"/>
      <c r="U43" s="241"/>
      <c r="V43" s="241"/>
      <c r="W43" s="241"/>
      <c r="X43" s="241"/>
    </row>
    <row r="44" spans="1:24" ht="13.5" hidden="1" customHeight="1" x14ac:dyDescent="0.2">
      <c r="A44" s="242"/>
      <c r="B44" s="239" t="s">
        <v>119</v>
      </c>
      <c r="C44" s="243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69"/>
      <c r="Q44" s="269"/>
      <c r="R44" s="269"/>
      <c r="S44" s="269"/>
      <c r="T44" s="269"/>
      <c r="U44" s="269"/>
      <c r="V44" s="269"/>
      <c r="W44" s="269"/>
      <c r="X44" s="269"/>
    </row>
    <row r="45" spans="1:24" ht="13.5" hidden="1" customHeight="1" thickBot="1" x14ac:dyDescent="0.25">
      <c r="A45" s="245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8"/>
      <c r="Q45" s="138"/>
      <c r="R45" s="138"/>
      <c r="S45" s="138"/>
      <c r="T45" s="138"/>
      <c r="U45" s="138"/>
      <c r="V45" s="138"/>
      <c r="W45" s="138"/>
      <c r="X45" s="138"/>
    </row>
    <row r="46" spans="1:24" x14ac:dyDescent="0.2">
      <c r="A46" s="272"/>
      <c r="B46" s="246"/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105"/>
      <c r="Q46" s="105"/>
      <c r="R46" s="105"/>
      <c r="S46" s="105"/>
      <c r="T46" s="105"/>
      <c r="U46" s="105"/>
      <c r="V46" s="105"/>
      <c r="W46" s="105"/>
      <c r="X46" s="105"/>
    </row>
    <row r="47" spans="1:24" ht="12.75" hidden="1" customHeight="1" x14ac:dyDescent="0.2">
      <c r="B47" s="477"/>
      <c r="C47" s="478"/>
      <c r="D47" s="479"/>
      <c r="E47" s="483" t="s">
        <v>91</v>
      </c>
      <c r="F47" s="485" t="s">
        <v>92</v>
      </c>
      <c r="G47" s="486"/>
      <c r="H47" s="486"/>
      <c r="I47" s="486"/>
      <c r="J47" s="486"/>
      <c r="K47" s="486"/>
      <c r="L47" s="487"/>
      <c r="M47" s="248"/>
      <c r="N47" s="483" t="s">
        <v>93</v>
      </c>
      <c r="O47" s="270" t="s">
        <v>65</v>
      </c>
      <c r="P47" s="105"/>
    </row>
    <row r="48" spans="1:24" ht="52.5" hidden="1" customHeight="1" x14ac:dyDescent="0.2">
      <c r="B48" s="480"/>
      <c r="C48" s="481"/>
      <c r="D48" s="482"/>
      <c r="E48" s="484"/>
      <c r="F48" s="106">
        <v>2012</v>
      </c>
      <c r="G48" s="106"/>
      <c r="H48" s="106"/>
      <c r="I48" s="106">
        <v>2014</v>
      </c>
      <c r="J48" s="106"/>
      <c r="K48" s="106">
        <v>2015</v>
      </c>
      <c r="L48" s="106">
        <v>2016</v>
      </c>
      <c r="M48" s="106">
        <v>2016</v>
      </c>
      <c r="N48" s="484"/>
      <c r="O48" s="106" t="s">
        <v>94</v>
      </c>
    </row>
    <row r="49" spans="1:24" ht="29.25" hidden="1" customHeight="1" x14ac:dyDescent="0.2">
      <c r="B49" s="471" t="s">
        <v>95</v>
      </c>
      <c r="C49" s="472"/>
      <c r="D49" s="473"/>
      <c r="E49" s="107"/>
      <c r="F49" s="108"/>
      <c r="G49" s="108"/>
      <c r="H49" s="108"/>
      <c r="I49" s="108"/>
      <c r="J49" s="108"/>
      <c r="K49" s="108"/>
      <c r="L49" s="108"/>
      <c r="M49" s="108"/>
      <c r="N49" s="107"/>
      <c r="O49" s="108"/>
    </row>
    <row r="50" spans="1:24" ht="12.75" hidden="1" customHeight="1" x14ac:dyDescent="0.2">
      <c r="A50" s="272"/>
      <c r="B50" s="109"/>
      <c r="C50" s="109"/>
      <c r="D50" s="110"/>
      <c r="E50" s="110"/>
      <c r="F50" s="110"/>
      <c r="G50" s="2"/>
      <c r="H50" s="2"/>
      <c r="I50" s="2"/>
      <c r="J50" s="2"/>
      <c r="K50" s="2"/>
      <c r="L50" s="2"/>
      <c r="M50" s="2"/>
      <c r="N50" s="2"/>
      <c r="O50" s="2"/>
      <c r="P50" s="111"/>
      <c r="Q50" s="111"/>
      <c r="R50" s="111"/>
      <c r="S50" s="111"/>
      <c r="T50" s="111"/>
      <c r="U50" s="111"/>
      <c r="V50" s="112"/>
      <c r="W50" s="113"/>
      <c r="X50" s="112"/>
    </row>
    <row r="51" spans="1:24" ht="13.5" hidden="1" customHeight="1" x14ac:dyDescent="0.2">
      <c r="A51" s="249" t="s">
        <v>96</v>
      </c>
      <c r="B51" s="114"/>
      <c r="C51" s="114"/>
      <c r="D51" s="114"/>
      <c r="E51" s="114"/>
      <c r="F51" s="114"/>
      <c r="G51" s="114"/>
      <c r="H51" s="114"/>
      <c r="I51" s="2"/>
      <c r="J51" s="2"/>
      <c r="K51" s="2"/>
      <c r="L51" s="2"/>
      <c r="M51" s="2"/>
      <c r="N51" s="2"/>
      <c r="O51" s="2"/>
      <c r="P51" s="111"/>
      <c r="Q51" s="111"/>
      <c r="R51" s="111"/>
      <c r="S51" s="111"/>
      <c r="T51" s="111"/>
      <c r="U51" s="111"/>
      <c r="V51" s="112"/>
      <c r="W51" s="113"/>
      <c r="X51" s="112"/>
    </row>
    <row r="52" spans="1:24" ht="13.5" thickBot="1" x14ac:dyDescent="0.25">
      <c r="A52" s="249"/>
      <c r="B52" s="114"/>
      <c r="C52" s="114"/>
      <c r="D52" s="114"/>
      <c r="E52" s="114"/>
      <c r="F52" s="114"/>
      <c r="G52" s="114"/>
      <c r="H52" s="114"/>
      <c r="I52" s="2"/>
      <c r="J52" s="2"/>
      <c r="K52" s="2"/>
      <c r="L52" s="2"/>
      <c r="M52" s="2"/>
      <c r="N52" s="2"/>
      <c r="O52" s="2"/>
      <c r="P52" s="111"/>
      <c r="Q52" s="111"/>
      <c r="R52" s="111"/>
      <c r="S52" s="111"/>
      <c r="T52" s="111"/>
      <c r="U52" s="111"/>
      <c r="V52" s="112"/>
      <c r="W52" s="113"/>
      <c r="X52" s="112"/>
    </row>
    <row r="53" spans="1:24" ht="13.5" thickBot="1" x14ac:dyDescent="0.25">
      <c r="A53" s="250" t="s">
        <v>97</v>
      </c>
      <c r="B53" s="115" t="s">
        <v>1</v>
      </c>
      <c r="C53" s="115"/>
      <c r="D53" s="116" t="s">
        <v>2</v>
      </c>
      <c r="E53" s="117" t="s">
        <v>98</v>
      </c>
      <c r="F53" s="474" t="s">
        <v>99</v>
      </c>
      <c r="G53" s="474"/>
      <c r="H53" s="474"/>
      <c r="I53" s="474"/>
      <c r="J53" s="474"/>
      <c r="K53" s="474"/>
      <c r="L53" s="474"/>
      <c r="M53" s="268"/>
      <c r="N53" s="111"/>
      <c r="O53" s="111"/>
    </row>
    <row r="54" spans="1:24" ht="12.75" hidden="1" customHeight="1" x14ac:dyDescent="0.2">
      <c r="A54" s="251">
        <v>1</v>
      </c>
      <c r="B54" s="118" t="s">
        <v>100</v>
      </c>
      <c r="C54" s="118"/>
      <c r="D54" s="119" t="s">
        <v>101</v>
      </c>
      <c r="E54" s="120"/>
      <c r="F54" s="121">
        <v>2012</v>
      </c>
      <c r="G54" s="121"/>
      <c r="H54" s="121"/>
      <c r="I54" s="121">
        <v>2014</v>
      </c>
      <c r="J54" s="121"/>
      <c r="K54" s="121">
        <v>2015</v>
      </c>
      <c r="L54" s="121">
        <v>2016</v>
      </c>
      <c r="M54" s="121">
        <v>2016</v>
      </c>
      <c r="N54" s="111"/>
      <c r="O54" s="111"/>
    </row>
    <row r="55" spans="1:24" x14ac:dyDescent="0.2">
      <c r="A55" s="252">
        <v>1</v>
      </c>
      <c r="B55" s="116" t="s">
        <v>102</v>
      </c>
      <c r="C55" s="116"/>
      <c r="D55" s="122"/>
      <c r="E55" s="123"/>
      <c r="F55" s="253"/>
      <c r="G55" s="253"/>
      <c r="H55" s="124"/>
      <c r="I55" s="124" t="s">
        <v>103</v>
      </c>
      <c r="J55" s="124"/>
      <c r="K55" s="124" t="s">
        <v>103</v>
      </c>
      <c r="L55" s="124" t="s">
        <v>103</v>
      </c>
      <c r="M55" s="124" t="s">
        <v>103</v>
      </c>
      <c r="N55" s="111"/>
      <c r="O55" s="111"/>
    </row>
    <row r="56" spans="1:24" x14ac:dyDescent="0.2">
      <c r="A56" s="254">
        <v>2</v>
      </c>
      <c r="B56" s="125" t="s">
        <v>120</v>
      </c>
      <c r="C56" s="125"/>
      <c r="D56" s="126"/>
      <c r="E56" s="127"/>
      <c r="F56" s="253"/>
      <c r="G56" s="253"/>
      <c r="H56" s="128"/>
      <c r="I56" s="129"/>
      <c r="J56" s="129"/>
      <c r="K56" s="129"/>
      <c r="L56" s="129"/>
      <c r="M56" s="129"/>
      <c r="N56" s="111"/>
      <c r="O56" s="111"/>
    </row>
    <row r="57" spans="1:24" ht="12.75" hidden="1" customHeight="1" x14ac:dyDescent="0.2">
      <c r="A57" s="254">
        <v>4</v>
      </c>
      <c r="B57" s="125"/>
      <c r="C57" s="125"/>
      <c r="D57" s="126"/>
      <c r="E57" s="130"/>
      <c r="F57" s="124"/>
      <c r="G57" s="124"/>
      <c r="H57" s="112"/>
      <c r="I57" s="111"/>
      <c r="J57" s="111"/>
      <c r="K57" s="111"/>
      <c r="L57" s="111"/>
      <c r="M57" s="111"/>
      <c r="N57" s="111"/>
      <c r="O57" s="111"/>
    </row>
    <row r="58" spans="1:24" x14ac:dyDescent="0.2">
      <c r="A58" s="254">
        <v>3</v>
      </c>
      <c r="B58" s="125" t="s">
        <v>104</v>
      </c>
      <c r="C58" s="125"/>
      <c r="D58" s="126" t="s">
        <v>4</v>
      </c>
      <c r="E58" s="255">
        <f>(K25/(E25+H25))*0.85</f>
        <v>0.84150464164604832</v>
      </c>
      <c r="F58" s="124"/>
      <c r="G58" s="124"/>
      <c r="H58" s="112"/>
      <c r="I58" s="111"/>
      <c r="J58" s="111"/>
      <c r="K58" s="111"/>
      <c r="L58" s="111"/>
      <c r="M58" s="111"/>
      <c r="N58" s="111"/>
      <c r="O58" s="111"/>
    </row>
    <row r="59" spans="1:24" x14ac:dyDescent="0.2">
      <c r="A59" s="254">
        <v>4</v>
      </c>
      <c r="B59" s="125" t="s">
        <v>105</v>
      </c>
      <c r="C59" s="125"/>
      <c r="D59" s="126" t="s">
        <v>4</v>
      </c>
      <c r="E59" s="256">
        <v>0.5</v>
      </c>
      <c r="F59" s="112"/>
      <c r="G59" s="112"/>
      <c r="H59" s="112"/>
      <c r="I59" s="111"/>
      <c r="J59" s="111"/>
      <c r="K59" s="111"/>
      <c r="L59" s="111"/>
      <c r="M59" s="111"/>
      <c r="N59" s="111"/>
      <c r="O59" s="111"/>
    </row>
    <row r="60" spans="1:24" x14ac:dyDescent="0.2">
      <c r="A60" s="254">
        <v>5</v>
      </c>
      <c r="B60" s="257" t="s">
        <v>82</v>
      </c>
      <c r="C60" s="131"/>
      <c r="D60" s="126" t="s">
        <v>4</v>
      </c>
      <c r="E60" s="258">
        <v>6.3530000000000003E-2</v>
      </c>
    </row>
    <row r="61" spans="1:24" x14ac:dyDescent="0.2">
      <c r="A61" s="254">
        <v>6</v>
      </c>
      <c r="B61" s="259" t="s">
        <v>83</v>
      </c>
      <c r="C61" s="131"/>
      <c r="D61" s="126" t="s">
        <v>4</v>
      </c>
      <c r="E61" s="260">
        <v>1.4999999999999999E-2</v>
      </c>
    </row>
    <row r="62" spans="1:24" ht="13.5" thickBot="1" x14ac:dyDescent="0.25">
      <c r="A62" s="261">
        <v>7</v>
      </c>
      <c r="B62" s="262" t="s">
        <v>87</v>
      </c>
      <c r="C62" s="132"/>
      <c r="D62" s="136" t="s">
        <v>4</v>
      </c>
      <c r="E62" s="263">
        <v>1.4999999999999999E-2</v>
      </c>
    </row>
    <row r="63" spans="1:24" x14ac:dyDescent="0.2">
      <c r="E63" s="264"/>
    </row>
    <row r="64" spans="1:24" x14ac:dyDescent="0.2">
      <c r="B64" s="133"/>
      <c r="C64" s="133"/>
    </row>
    <row r="65" spans="2:8" x14ac:dyDescent="0.2">
      <c r="B65" s="58" t="s">
        <v>5</v>
      </c>
      <c r="E65" s="58" t="s">
        <v>6</v>
      </c>
      <c r="H65" s="271" t="s">
        <v>7</v>
      </c>
    </row>
    <row r="66" spans="2:8" x14ac:dyDescent="0.2">
      <c r="H66" s="265" t="s">
        <v>8</v>
      </c>
    </row>
  </sheetData>
  <mergeCells count="46"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  <mergeCell ref="B16:C16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B11:C11"/>
    <mergeCell ref="B12:C12"/>
    <mergeCell ref="B13:C13"/>
    <mergeCell ref="B14:C14"/>
    <mergeCell ref="B15:C15"/>
    <mergeCell ref="N47:N48"/>
    <mergeCell ref="B17:C17"/>
    <mergeCell ref="B18:C18"/>
    <mergeCell ref="B19:C19"/>
    <mergeCell ref="B20:C20"/>
    <mergeCell ref="B21:C21"/>
    <mergeCell ref="B22:C22"/>
    <mergeCell ref="B49:D49"/>
    <mergeCell ref="F53:L53"/>
    <mergeCell ref="B23:C23"/>
    <mergeCell ref="B24:C24"/>
    <mergeCell ref="B47:D48"/>
    <mergeCell ref="E47:E48"/>
    <mergeCell ref="F47:L47"/>
  </mergeCells>
  <pageMargins left="0" right="0" top="0" bottom="0" header="0" footer="0"/>
  <pageSetup paperSize="9" scale="5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"/>
  <sheetViews>
    <sheetView showGridLines="0" tabSelected="1" view="pageBreakPreview" zoomScale="85" zoomScaleNormal="80" zoomScaleSheetLayoutView="85" workbookViewId="0">
      <selection activeCell="J8" sqref="J8"/>
    </sheetView>
  </sheetViews>
  <sheetFormatPr defaultColWidth="8.85546875" defaultRowHeight="12.75" x14ac:dyDescent="0.2"/>
  <cols>
    <col min="1" max="1" width="11.28515625" style="1" customWidth="1"/>
    <col min="2" max="2" width="76.42578125" style="1" customWidth="1"/>
    <col min="3" max="3" width="7" style="1" hidden="1" customWidth="1"/>
    <col min="4" max="4" width="12.5703125" style="1" customWidth="1"/>
    <col min="5" max="5" width="16.4257812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1" width="11.7109375" style="1" customWidth="1"/>
    <col min="12" max="13" width="11.7109375" style="1" hidden="1" customWidth="1"/>
    <col min="14" max="14" width="11.7109375" style="1" customWidth="1"/>
    <col min="15" max="15" width="15.570312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3" width="14.425781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304"/>
      <c r="W1" s="502" t="s">
        <v>200</v>
      </c>
      <c r="X1" s="502"/>
    </row>
    <row r="2" spans="1:26" x14ac:dyDescent="0.2">
      <c r="B2" s="503" t="s">
        <v>57</v>
      </c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3"/>
      <c r="P2" s="503"/>
      <c r="Q2" s="503"/>
      <c r="R2" s="503"/>
      <c r="S2" s="503"/>
      <c r="T2" s="277"/>
      <c r="U2" s="277"/>
      <c r="V2" s="277"/>
      <c r="W2" s="277"/>
      <c r="X2" s="277"/>
      <c r="Y2" s="277"/>
      <c r="Z2" s="277"/>
    </row>
    <row r="3" spans="1:26" ht="13.5" thickBot="1" x14ac:dyDescent="0.25"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 t="s">
        <v>58</v>
      </c>
      <c r="Y3" s="277"/>
      <c r="Z3" s="277"/>
    </row>
    <row r="4" spans="1:26" ht="12.75" customHeight="1" x14ac:dyDescent="0.2">
      <c r="A4" s="521"/>
      <c r="B4" s="524" t="s">
        <v>60</v>
      </c>
      <c r="C4" s="527" t="s">
        <v>61</v>
      </c>
      <c r="D4" s="530" t="s">
        <v>62</v>
      </c>
      <c r="E4" s="531"/>
      <c r="F4" s="531"/>
      <c r="G4" s="531"/>
      <c r="H4" s="531"/>
      <c r="I4" s="531"/>
      <c r="J4" s="531"/>
      <c r="K4" s="531"/>
      <c r="L4" s="531"/>
      <c r="M4" s="531"/>
      <c r="N4" s="305"/>
      <c r="O4" s="306"/>
      <c r="P4" s="532" t="s">
        <v>63</v>
      </c>
      <c r="Q4" s="531"/>
      <c r="R4" s="531"/>
      <c r="S4" s="531"/>
      <c r="T4" s="531"/>
      <c r="U4" s="531"/>
      <c r="V4" s="531"/>
      <c r="W4" s="531"/>
      <c r="X4" s="533"/>
    </row>
    <row r="5" spans="1:26" ht="12.75" customHeight="1" x14ac:dyDescent="0.2">
      <c r="A5" s="522"/>
      <c r="B5" s="525"/>
      <c r="C5" s="528"/>
      <c r="D5" s="534" t="s">
        <v>64</v>
      </c>
      <c r="E5" s="536" t="s">
        <v>65</v>
      </c>
      <c r="F5" s="536"/>
      <c r="G5" s="536"/>
      <c r="H5" s="536"/>
      <c r="I5" s="536"/>
      <c r="J5" s="536"/>
      <c r="K5" s="536"/>
      <c r="L5" s="536"/>
      <c r="M5" s="536"/>
      <c r="N5" s="307"/>
      <c r="O5" s="308"/>
      <c r="P5" s="537" t="s">
        <v>66</v>
      </c>
      <c r="Q5" s="539" t="s">
        <v>67</v>
      </c>
      <c r="R5" s="539" t="s">
        <v>172</v>
      </c>
      <c r="S5" s="539" t="s">
        <v>68</v>
      </c>
      <c r="T5" s="539" t="s">
        <v>69</v>
      </c>
      <c r="U5" s="539" t="s">
        <v>70</v>
      </c>
      <c r="V5" s="539" t="s">
        <v>71</v>
      </c>
      <c r="W5" s="539" t="s">
        <v>72</v>
      </c>
      <c r="X5" s="541" t="s">
        <v>73</v>
      </c>
    </row>
    <row r="6" spans="1:26" ht="15" customHeight="1" x14ac:dyDescent="0.2">
      <c r="A6" s="522"/>
      <c r="B6" s="525"/>
      <c r="C6" s="528"/>
      <c r="D6" s="534"/>
      <c r="E6" s="543" t="s">
        <v>74</v>
      </c>
      <c r="F6" s="543" t="s">
        <v>75</v>
      </c>
      <c r="G6" s="543"/>
      <c r="H6" s="543"/>
      <c r="I6" s="543" t="s">
        <v>76</v>
      </c>
      <c r="J6" s="543" t="s">
        <v>71</v>
      </c>
      <c r="K6" s="543" t="s">
        <v>72</v>
      </c>
      <c r="L6" s="543" t="s">
        <v>81</v>
      </c>
      <c r="M6" s="543" t="s">
        <v>77</v>
      </c>
      <c r="N6" s="543" t="s">
        <v>173</v>
      </c>
      <c r="O6" s="545" t="s">
        <v>174</v>
      </c>
      <c r="P6" s="537"/>
      <c r="Q6" s="539"/>
      <c r="R6" s="539"/>
      <c r="S6" s="539"/>
      <c r="T6" s="539"/>
      <c r="U6" s="539"/>
      <c r="V6" s="539"/>
      <c r="W6" s="539"/>
      <c r="X6" s="541"/>
    </row>
    <row r="7" spans="1:26" ht="91.5" customHeight="1" thickBot="1" x14ac:dyDescent="0.25">
      <c r="A7" s="523"/>
      <c r="B7" s="526"/>
      <c r="C7" s="529"/>
      <c r="D7" s="535"/>
      <c r="E7" s="544"/>
      <c r="F7" s="309" t="s">
        <v>78</v>
      </c>
      <c r="G7" s="309" t="s">
        <v>79</v>
      </c>
      <c r="H7" s="309" t="s">
        <v>175</v>
      </c>
      <c r="I7" s="544"/>
      <c r="J7" s="544"/>
      <c r="K7" s="544"/>
      <c r="L7" s="544"/>
      <c r="M7" s="544"/>
      <c r="N7" s="544"/>
      <c r="O7" s="546"/>
      <c r="P7" s="538"/>
      <c r="Q7" s="540"/>
      <c r="R7" s="540"/>
      <c r="S7" s="540"/>
      <c r="T7" s="540"/>
      <c r="U7" s="540"/>
      <c r="V7" s="540"/>
      <c r="W7" s="540"/>
      <c r="X7" s="542"/>
    </row>
    <row r="8" spans="1:26" s="317" customFormat="1" ht="37.5" customHeight="1" thickBot="1" x14ac:dyDescent="0.25">
      <c r="A8" s="310" t="s">
        <v>0</v>
      </c>
      <c r="B8" s="311" t="str">
        <f>[5]лот!$B$48</f>
        <v>"Обустройство Северо-Покурского месторождения нефти. Расширение БКНС-2"</v>
      </c>
      <c r="C8" s="312">
        <v>3</v>
      </c>
      <c r="D8" s="313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5"/>
      <c r="P8" s="316"/>
      <c r="Q8" s="314"/>
      <c r="R8" s="314"/>
      <c r="S8" s="314"/>
      <c r="T8" s="314"/>
      <c r="U8" s="314"/>
      <c r="V8" s="314"/>
      <c r="W8" s="314"/>
      <c r="X8" s="315"/>
    </row>
    <row r="9" spans="1:26" s="325" customFormat="1" ht="37.5" customHeight="1" x14ac:dyDescent="0.2">
      <c r="A9" s="318" t="s">
        <v>10</v>
      </c>
      <c r="B9" s="319" t="str">
        <f>[5]лот!$B$49</f>
        <v>Расширение БКНС-2</v>
      </c>
      <c r="C9" s="320"/>
      <c r="D9" s="321"/>
      <c r="E9" s="322"/>
      <c r="F9" s="322"/>
      <c r="G9" s="322"/>
      <c r="H9" s="322"/>
      <c r="I9" s="322"/>
      <c r="J9" s="322"/>
      <c r="K9" s="322"/>
      <c r="L9" s="322"/>
      <c r="M9" s="322"/>
      <c r="N9" s="322"/>
      <c r="O9" s="323"/>
      <c r="P9" s="324"/>
      <c r="Q9" s="322"/>
      <c r="R9" s="322"/>
      <c r="S9" s="322"/>
      <c r="T9" s="322"/>
      <c r="U9" s="322"/>
      <c r="V9" s="322"/>
      <c r="W9" s="322"/>
      <c r="X9" s="323"/>
    </row>
    <row r="10" spans="1:26" ht="37.5" customHeight="1" x14ac:dyDescent="0.2">
      <c r="A10" s="463" t="s">
        <v>176</v>
      </c>
      <c r="B10" s="547" t="s">
        <v>177</v>
      </c>
      <c r="C10" s="476"/>
      <c r="D10" s="326">
        <f>E10+J10+K10+O10</f>
        <v>187517.01</v>
      </c>
      <c r="E10" s="327">
        <v>88820</v>
      </c>
      <c r="F10" s="327"/>
      <c r="G10" s="327"/>
      <c r="H10" s="327"/>
      <c r="I10" s="327"/>
      <c r="J10" s="328">
        <v>60397.74</v>
      </c>
      <c r="K10" s="328">
        <v>35528.080000000002</v>
      </c>
      <c r="L10" s="328"/>
      <c r="M10" s="328"/>
      <c r="N10" s="328">
        <v>1991.5</v>
      </c>
      <c r="O10" s="329">
        <v>2771.19</v>
      </c>
      <c r="P10" s="330"/>
      <c r="Q10" s="328"/>
      <c r="R10" s="328"/>
      <c r="S10" s="331"/>
      <c r="T10" s="328"/>
      <c r="U10" s="328"/>
      <c r="V10" s="328"/>
      <c r="W10" s="328"/>
      <c r="X10" s="332"/>
    </row>
    <row r="11" spans="1:26" ht="37.5" customHeight="1" x14ac:dyDescent="0.2">
      <c r="A11" s="463" t="s">
        <v>178</v>
      </c>
      <c r="B11" s="547" t="s">
        <v>179</v>
      </c>
      <c r="C11" s="476"/>
      <c r="D11" s="326">
        <f>E11+J11+K11+O11</f>
        <v>196795.28999999998</v>
      </c>
      <c r="E11" s="327">
        <v>93215</v>
      </c>
      <c r="F11" s="327"/>
      <c r="G11" s="327"/>
      <c r="H11" s="327"/>
      <c r="I11" s="327"/>
      <c r="J11" s="328">
        <v>63386.07</v>
      </c>
      <c r="K11" s="328">
        <v>37285.919999999998</v>
      </c>
      <c r="L11" s="328"/>
      <c r="M11" s="328"/>
      <c r="N11" s="328">
        <v>1821.6</v>
      </c>
      <c r="O11" s="329">
        <v>2908.3</v>
      </c>
      <c r="P11" s="333"/>
      <c r="Q11" s="334"/>
      <c r="R11" s="334"/>
      <c r="S11" s="335"/>
      <c r="T11" s="334"/>
      <c r="U11" s="334"/>
      <c r="V11" s="334"/>
      <c r="W11" s="334"/>
      <c r="X11" s="336"/>
    </row>
    <row r="12" spans="1:26" ht="37.5" customHeight="1" thickBot="1" x14ac:dyDescent="0.25">
      <c r="A12" s="463" t="s">
        <v>180</v>
      </c>
      <c r="B12" s="547" t="s">
        <v>181</v>
      </c>
      <c r="C12" s="476"/>
      <c r="D12" s="337">
        <f>E12+J12+K12+O12</f>
        <v>10618.92</v>
      </c>
      <c r="E12" s="338">
        <v>5030</v>
      </c>
      <c r="F12" s="338"/>
      <c r="G12" s="338"/>
      <c r="H12" s="338"/>
      <c r="I12" s="338"/>
      <c r="J12" s="338">
        <v>3420</v>
      </c>
      <c r="K12" s="338">
        <v>2012</v>
      </c>
      <c r="L12" s="334"/>
      <c r="M12" s="334"/>
      <c r="N12" s="334">
        <v>108.16</v>
      </c>
      <c r="O12" s="339">
        <v>156.91999999999999</v>
      </c>
      <c r="P12" s="333"/>
      <c r="Q12" s="334"/>
      <c r="R12" s="334"/>
      <c r="S12" s="335"/>
      <c r="T12" s="334"/>
      <c r="U12" s="334"/>
      <c r="V12" s="334"/>
      <c r="W12" s="334"/>
      <c r="X12" s="336"/>
    </row>
    <row r="13" spans="1:26" s="342" customFormat="1" ht="15.75" customHeight="1" thickBot="1" x14ac:dyDescent="0.25">
      <c r="A13" s="340"/>
      <c r="B13" s="341" t="s">
        <v>182</v>
      </c>
      <c r="D13" s="343">
        <f>SUM(D10:D12)</f>
        <v>394931.22</v>
      </c>
      <c r="E13" s="344">
        <f>SUM(E10:E12)</f>
        <v>187065</v>
      </c>
      <c r="F13" s="344"/>
      <c r="G13" s="344"/>
      <c r="H13" s="344"/>
      <c r="I13" s="344"/>
      <c r="J13" s="344">
        <f>SUM(J10:J12)</f>
        <v>127203.81</v>
      </c>
      <c r="K13" s="344">
        <f>SUM(K10:K12)</f>
        <v>74826</v>
      </c>
      <c r="L13" s="345"/>
      <c r="M13" s="345"/>
      <c r="N13" s="345">
        <f>SUM(N10:N12)</f>
        <v>3921.2599999999998</v>
      </c>
      <c r="O13" s="346">
        <f>SUM(O10:O12)</f>
        <v>5836.41</v>
      </c>
      <c r="P13" s="347"/>
      <c r="Q13" s="344"/>
      <c r="R13" s="344"/>
      <c r="S13" s="344"/>
      <c r="T13" s="344"/>
      <c r="U13" s="344"/>
      <c r="V13" s="344"/>
      <c r="W13" s="344"/>
      <c r="X13" s="348"/>
    </row>
    <row r="14" spans="1:26" hidden="1" x14ac:dyDescent="0.2">
      <c r="A14" s="349"/>
      <c r="B14" s="350" t="s">
        <v>81</v>
      </c>
      <c r="C14" s="351"/>
      <c r="D14" s="352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4"/>
      <c r="P14" s="355"/>
      <c r="Q14" s="356"/>
      <c r="R14" s="356"/>
      <c r="S14" s="356"/>
      <c r="T14" s="356"/>
      <c r="U14" s="356"/>
      <c r="V14" s="356"/>
      <c r="W14" s="356"/>
      <c r="X14" s="357"/>
    </row>
    <row r="15" spans="1:26" hidden="1" x14ac:dyDescent="0.2">
      <c r="A15" s="358"/>
      <c r="B15" s="359" t="s">
        <v>183</v>
      </c>
      <c r="C15" s="360"/>
      <c r="D15" s="361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362"/>
      <c r="P15" s="363"/>
      <c r="Q15" s="364"/>
      <c r="R15" s="364"/>
      <c r="S15" s="364"/>
      <c r="T15" s="364"/>
      <c r="U15" s="364"/>
      <c r="V15" s="364"/>
      <c r="W15" s="364"/>
      <c r="X15" s="182"/>
    </row>
    <row r="16" spans="1:26" ht="22.5" hidden="1" customHeight="1" x14ac:dyDescent="0.2">
      <c r="A16" s="358"/>
      <c r="B16" s="359" t="s">
        <v>82</v>
      </c>
      <c r="C16" s="360"/>
      <c r="D16" s="361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362"/>
      <c r="P16" s="363"/>
      <c r="Q16" s="364"/>
      <c r="R16" s="364"/>
      <c r="S16" s="364"/>
      <c r="T16" s="364"/>
      <c r="U16" s="364"/>
      <c r="V16" s="364"/>
      <c r="W16" s="364"/>
      <c r="X16" s="182"/>
    </row>
    <row r="17" spans="1:24" s="100" customFormat="1" hidden="1" x14ac:dyDescent="0.2">
      <c r="A17" s="365"/>
      <c r="B17" s="366" t="s">
        <v>83</v>
      </c>
      <c r="C17" s="367"/>
      <c r="D17" s="361"/>
      <c r="E17" s="257"/>
      <c r="F17" s="257"/>
      <c r="G17" s="257"/>
      <c r="H17" s="257"/>
      <c r="I17" s="257"/>
      <c r="J17" s="257"/>
      <c r="K17" s="257"/>
      <c r="L17" s="257"/>
      <c r="M17" s="257"/>
      <c r="N17" s="257"/>
      <c r="O17" s="362"/>
      <c r="P17" s="363"/>
      <c r="Q17" s="364"/>
      <c r="R17" s="364"/>
      <c r="S17" s="364"/>
      <c r="T17" s="364"/>
      <c r="U17" s="364"/>
      <c r="V17" s="364"/>
      <c r="W17" s="364"/>
      <c r="X17" s="182"/>
    </row>
    <row r="18" spans="1:24" hidden="1" x14ac:dyDescent="0.2">
      <c r="A18" s="358"/>
      <c r="B18" s="359" t="s">
        <v>84</v>
      </c>
      <c r="C18" s="360"/>
      <c r="D18" s="361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362"/>
      <c r="P18" s="363"/>
      <c r="Q18" s="364"/>
      <c r="R18" s="364"/>
      <c r="S18" s="364"/>
      <c r="T18" s="364"/>
      <c r="U18" s="364"/>
      <c r="V18" s="364"/>
      <c r="W18" s="364"/>
      <c r="X18" s="182"/>
    </row>
    <row r="19" spans="1:24" hidden="1" x14ac:dyDescent="0.2">
      <c r="A19" s="368">
        <v>1</v>
      </c>
      <c r="B19" s="369" t="s">
        <v>85</v>
      </c>
      <c r="C19" s="360"/>
      <c r="D19" s="361"/>
      <c r="E19" s="257"/>
      <c r="F19" s="257"/>
      <c r="G19" s="257"/>
      <c r="H19" s="257"/>
      <c r="I19" s="257"/>
      <c r="J19" s="257"/>
      <c r="K19" s="257"/>
      <c r="L19" s="257"/>
      <c r="M19" s="257"/>
      <c r="N19" s="257"/>
      <c r="O19" s="362"/>
      <c r="P19" s="363"/>
      <c r="Q19" s="364"/>
      <c r="R19" s="364"/>
      <c r="S19" s="364"/>
      <c r="T19" s="364"/>
      <c r="U19" s="364"/>
      <c r="V19" s="364"/>
      <c r="W19" s="364"/>
      <c r="X19" s="182"/>
    </row>
    <row r="20" spans="1:24" ht="12.75" hidden="1" customHeight="1" x14ac:dyDescent="0.2">
      <c r="A20" s="368"/>
      <c r="B20" s="370"/>
      <c r="C20" s="371"/>
      <c r="D20" s="361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362"/>
      <c r="P20" s="363"/>
      <c r="Q20" s="364"/>
      <c r="R20" s="364"/>
      <c r="S20" s="364"/>
      <c r="T20" s="364"/>
      <c r="U20" s="364"/>
      <c r="V20" s="364"/>
      <c r="W20" s="364"/>
      <c r="X20" s="182"/>
    </row>
    <row r="21" spans="1:24" hidden="1" x14ac:dyDescent="0.2">
      <c r="A21" s="368"/>
      <c r="B21" s="372" t="s">
        <v>184</v>
      </c>
      <c r="C21" s="373"/>
      <c r="D21" s="361"/>
      <c r="E21" s="257"/>
      <c r="F21" s="257"/>
      <c r="G21" s="257"/>
      <c r="H21" s="257"/>
      <c r="I21" s="257"/>
      <c r="J21" s="257"/>
      <c r="K21" s="257"/>
      <c r="L21" s="257"/>
      <c r="M21" s="257"/>
      <c r="N21" s="257"/>
      <c r="O21" s="362"/>
      <c r="P21" s="363"/>
      <c r="Q21" s="364"/>
      <c r="R21" s="364"/>
      <c r="S21" s="364"/>
      <c r="T21" s="364"/>
      <c r="U21" s="364"/>
      <c r="V21" s="364"/>
      <c r="W21" s="364"/>
      <c r="X21" s="182"/>
    </row>
    <row r="22" spans="1:24" hidden="1" x14ac:dyDescent="0.2">
      <c r="A22" s="368"/>
      <c r="B22" s="372" t="s">
        <v>185</v>
      </c>
      <c r="C22" s="373"/>
      <c r="D22" s="361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362"/>
      <c r="P22" s="363"/>
      <c r="Q22" s="364"/>
      <c r="R22" s="364"/>
      <c r="S22" s="364"/>
      <c r="T22" s="364"/>
      <c r="U22" s="364"/>
      <c r="V22" s="364"/>
      <c r="W22" s="364"/>
      <c r="X22" s="182"/>
    </row>
    <row r="23" spans="1:24" ht="19.5" hidden="1" customHeight="1" x14ac:dyDescent="0.2">
      <c r="A23" s="368"/>
      <c r="B23" s="374"/>
      <c r="C23" s="375"/>
      <c r="D23" s="376"/>
      <c r="E23" s="377"/>
      <c r="F23" s="377"/>
      <c r="G23" s="377"/>
      <c r="H23" s="377"/>
      <c r="I23" s="377"/>
      <c r="J23" s="377"/>
      <c r="K23" s="377"/>
      <c r="L23" s="377"/>
      <c r="M23" s="377"/>
      <c r="N23" s="377"/>
      <c r="O23" s="378"/>
      <c r="P23" s="363"/>
      <c r="Q23" s="364"/>
      <c r="R23" s="364"/>
      <c r="S23" s="364"/>
      <c r="T23" s="364"/>
      <c r="U23" s="364"/>
      <c r="V23" s="364"/>
      <c r="W23" s="364"/>
      <c r="X23" s="182"/>
    </row>
    <row r="24" spans="1:24" hidden="1" x14ac:dyDescent="0.2">
      <c r="A24" s="368"/>
      <c r="B24" s="366" t="s">
        <v>186</v>
      </c>
      <c r="C24" s="379"/>
      <c r="D24" s="361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362"/>
      <c r="P24" s="363"/>
      <c r="Q24" s="364"/>
      <c r="R24" s="364"/>
      <c r="S24" s="364"/>
      <c r="T24" s="364"/>
      <c r="U24" s="364"/>
      <c r="V24" s="364"/>
      <c r="W24" s="364"/>
      <c r="X24" s="182"/>
    </row>
    <row r="25" spans="1:24" hidden="1" x14ac:dyDescent="0.2">
      <c r="A25" s="368"/>
      <c r="B25" s="359" t="s">
        <v>86</v>
      </c>
      <c r="C25" s="380"/>
      <c r="D25" s="361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362"/>
      <c r="P25" s="363"/>
      <c r="Q25" s="364"/>
      <c r="R25" s="364"/>
      <c r="S25" s="364"/>
      <c r="T25" s="364"/>
      <c r="U25" s="364"/>
      <c r="V25" s="364"/>
      <c r="W25" s="364"/>
      <c r="X25" s="182"/>
    </row>
    <row r="26" spans="1:24" hidden="1" x14ac:dyDescent="0.2">
      <c r="A26" s="368"/>
      <c r="B26" s="359" t="s">
        <v>187</v>
      </c>
      <c r="C26" s="381"/>
      <c r="D26" s="361"/>
      <c r="E26" s="257"/>
      <c r="F26" s="257"/>
      <c r="G26" s="257"/>
      <c r="H26" s="257"/>
      <c r="I26" s="257"/>
      <c r="J26" s="257"/>
      <c r="K26" s="257"/>
      <c r="L26" s="257"/>
      <c r="M26" s="257"/>
      <c r="N26" s="257"/>
      <c r="O26" s="362"/>
      <c r="P26" s="363"/>
      <c r="Q26" s="364"/>
      <c r="R26" s="364"/>
      <c r="S26" s="364"/>
      <c r="T26" s="364"/>
      <c r="U26" s="364"/>
      <c r="V26" s="364"/>
      <c r="W26" s="364"/>
      <c r="X26" s="182"/>
    </row>
    <row r="27" spans="1:24" ht="36.75" customHeight="1" x14ac:dyDescent="0.2">
      <c r="A27" s="368"/>
      <c r="B27" s="382" t="s">
        <v>188</v>
      </c>
      <c r="C27" s="381"/>
      <c r="D27" s="361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362"/>
      <c r="P27" s="363"/>
      <c r="Q27" s="364"/>
      <c r="R27" s="364"/>
      <c r="S27" s="364"/>
      <c r="T27" s="364"/>
      <c r="U27" s="364"/>
      <c r="V27" s="364"/>
      <c r="W27" s="364"/>
      <c r="X27" s="182"/>
    </row>
    <row r="28" spans="1:24" ht="36.75" customHeight="1" thickBot="1" x14ac:dyDescent="0.25">
      <c r="A28" s="383"/>
      <c r="B28" s="384" t="s">
        <v>189</v>
      </c>
      <c r="C28" s="385"/>
      <c r="D28" s="386"/>
      <c r="E28" s="387"/>
      <c r="F28" s="387"/>
      <c r="G28" s="387"/>
      <c r="H28" s="387"/>
      <c r="I28" s="387"/>
      <c r="J28" s="387"/>
      <c r="K28" s="387"/>
      <c r="L28" s="387"/>
      <c r="M28" s="387"/>
      <c r="N28" s="387"/>
      <c r="O28" s="388"/>
      <c r="P28" s="389"/>
      <c r="Q28" s="390"/>
      <c r="R28" s="390"/>
      <c r="S28" s="390"/>
      <c r="T28" s="390"/>
      <c r="U28" s="390"/>
      <c r="V28" s="390"/>
      <c r="W28" s="390"/>
      <c r="X28" s="391"/>
    </row>
    <row r="29" spans="1:24" s="400" customFormat="1" ht="16.5" thickBot="1" x14ac:dyDescent="0.25">
      <c r="A29" s="392"/>
      <c r="B29" s="341" t="s">
        <v>86</v>
      </c>
      <c r="C29" s="393"/>
      <c r="D29" s="394"/>
      <c r="E29" s="395"/>
      <c r="F29" s="395"/>
      <c r="G29" s="395"/>
      <c r="H29" s="395"/>
      <c r="I29" s="395"/>
      <c r="J29" s="395"/>
      <c r="K29" s="395"/>
      <c r="L29" s="395"/>
      <c r="M29" s="395"/>
      <c r="N29" s="395"/>
      <c r="O29" s="396"/>
      <c r="P29" s="397"/>
      <c r="Q29" s="398"/>
      <c r="R29" s="398"/>
      <c r="S29" s="398"/>
      <c r="T29" s="398"/>
      <c r="U29" s="398"/>
      <c r="V29" s="398"/>
      <c r="W29" s="398"/>
      <c r="X29" s="399"/>
    </row>
    <row r="30" spans="1:24" s="409" customFormat="1" ht="36.75" customHeight="1" thickBot="1" x14ac:dyDescent="0.25">
      <c r="A30" s="470"/>
      <c r="B30" s="382" t="s">
        <v>87</v>
      </c>
      <c r="C30" s="402"/>
      <c r="D30" s="403"/>
      <c r="E30" s="404"/>
      <c r="F30" s="404"/>
      <c r="G30" s="404"/>
      <c r="H30" s="404"/>
      <c r="I30" s="404"/>
      <c r="J30" s="404"/>
      <c r="K30" s="404"/>
      <c r="L30" s="404"/>
      <c r="M30" s="404"/>
      <c r="N30" s="404"/>
      <c r="O30" s="405"/>
      <c r="P30" s="406"/>
      <c r="Q30" s="407"/>
      <c r="R30" s="407"/>
      <c r="S30" s="407"/>
      <c r="T30" s="407"/>
      <c r="U30" s="407"/>
      <c r="V30" s="407"/>
      <c r="W30" s="407"/>
      <c r="X30" s="408"/>
    </row>
    <row r="31" spans="1:24" x14ac:dyDescent="0.2">
      <c r="A31" s="469"/>
      <c r="B31" s="411" t="s">
        <v>88</v>
      </c>
      <c r="C31" s="412"/>
      <c r="D31" s="413"/>
      <c r="E31" s="240"/>
      <c r="F31" s="240"/>
      <c r="G31" s="240"/>
      <c r="H31" s="240"/>
      <c r="I31" s="240"/>
      <c r="J31" s="240"/>
      <c r="K31" s="240"/>
      <c r="L31" s="240"/>
      <c r="M31" s="240"/>
      <c r="N31" s="240"/>
      <c r="O31" s="414"/>
      <c r="P31" s="415"/>
      <c r="Q31" s="416"/>
      <c r="R31" s="416"/>
      <c r="S31" s="416"/>
      <c r="T31" s="416"/>
      <c r="U31" s="416"/>
      <c r="V31" s="416"/>
      <c r="W31" s="416"/>
      <c r="X31" s="417"/>
    </row>
    <row r="32" spans="1:24" x14ac:dyDescent="0.2">
      <c r="A32" s="410"/>
      <c r="B32" s="418" t="s">
        <v>89</v>
      </c>
      <c r="C32" s="419"/>
      <c r="D32" s="420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2"/>
      <c r="P32" s="415"/>
      <c r="Q32" s="416"/>
      <c r="R32" s="416"/>
      <c r="S32" s="416"/>
      <c r="T32" s="416"/>
      <c r="U32" s="416"/>
      <c r="V32" s="416"/>
      <c r="W32" s="416"/>
      <c r="X32" s="417"/>
    </row>
    <row r="33" spans="1:26" ht="13.5" thickBot="1" x14ac:dyDescent="0.25">
      <c r="A33" s="423"/>
      <c r="B33" s="424" t="s">
        <v>90</v>
      </c>
      <c r="C33" s="425"/>
      <c r="D33" s="426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427"/>
      <c r="P33" s="428"/>
      <c r="Q33" s="429"/>
      <c r="R33" s="429"/>
      <c r="S33" s="429"/>
      <c r="T33" s="429"/>
      <c r="U33" s="429"/>
      <c r="V33" s="429"/>
      <c r="W33" s="429"/>
      <c r="X33" s="430"/>
    </row>
    <row r="34" spans="1:26" ht="13.5" hidden="1" customHeight="1" x14ac:dyDescent="0.2">
      <c r="A34" s="431"/>
      <c r="B34" s="432" t="s">
        <v>114</v>
      </c>
      <c r="C34" s="102"/>
      <c r="D34" s="433"/>
      <c r="E34" s="433"/>
      <c r="F34" s="433"/>
      <c r="G34" s="433"/>
      <c r="H34" s="433"/>
      <c r="I34" s="433"/>
      <c r="J34" s="433"/>
      <c r="K34" s="433"/>
      <c r="L34" s="433"/>
      <c r="M34" s="433"/>
      <c r="N34" s="433"/>
      <c r="O34" s="433"/>
      <c r="P34" s="433"/>
      <c r="Q34" s="433"/>
      <c r="R34" s="274"/>
      <c r="S34" s="274"/>
      <c r="T34" s="274"/>
      <c r="U34" s="274"/>
      <c r="V34" s="274"/>
      <c r="W34" s="274"/>
      <c r="X34" s="274"/>
      <c r="Y34" s="104"/>
      <c r="Z34" s="104"/>
    </row>
    <row r="35" spans="1:26" ht="13.5" hidden="1" customHeight="1" x14ac:dyDescent="0.2">
      <c r="A35" s="434"/>
      <c r="B35" s="239" t="s">
        <v>115</v>
      </c>
      <c r="C35" s="239"/>
      <c r="D35" s="240"/>
      <c r="E35" s="240"/>
      <c r="F35" s="240"/>
      <c r="G35" s="240"/>
      <c r="H35" s="240"/>
      <c r="I35" s="240"/>
      <c r="J35" s="240"/>
      <c r="K35" s="240"/>
      <c r="L35" s="240"/>
      <c r="M35" s="240"/>
      <c r="N35" s="240"/>
      <c r="O35" s="240"/>
      <c r="P35" s="240"/>
      <c r="Q35" s="240"/>
      <c r="R35" s="241"/>
      <c r="S35" s="241"/>
      <c r="T35" s="241"/>
      <c r="U35" s="241"/>
      <c r="V35" s="241"/>
      <c r="W35" s="241"/>
      <c r="X35" s="241"/>
      <c r="Y35" s="241"/>
      <c r="Z35" s="241"/>
    </row>
    <row r="36" spans="1:26" ht="13.5" hidden="1" customHeight="1" x14ac:dyDescent="0.2">
      <c r="A36" s="434"/>
      <c r="B36" s="239" t="s">
        <v>116</v>
      </c>
      <c r="C36" s="239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1"/>
      <c r="S36" s="241"/>
      <c r="T36" s="241"/>
      <c r="U36" s="241"/>
      <c r="V36" s="241"/>
      <c r="W36" s="241"/>
      <c r="X36" s="241"/>
      <c r="Y36" s="241"/>
      <c r="Z36" s="241"/>
    </row>
    <row r="37" spans="1:26" ht="13.5" hidden="1" customHeight="1" x14ac:dyDescent="0.2">
      <c r="A37" s="434"/>
      <c r="B37" s="239" t="s">
        <v>117</v>
      </c>
      <c r="C37" s="239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1"/>
      <c r="S37" s="241"/>
      <c r="T37" s="241"/>
      <c r="U37" s="241"/>
      <c r="V37" s="241"/>
      <c r="W37" s="241"/>
      <c r="X37" s="241"/>
      <c r="Y37" s="241"/>
      <c r="Z37" s="241"/>
    </row>
    <row r="38" spans="1:26" ht="13.5" hidden="1" customHeight="1" x14ac:dyDescent="0.2">
      <c r="A38" s="434"/>
      <c r="B38" s="239" t="s">
        <v>118</v>
      </c>
      <c r="C38" s="239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1"/>
      <c r="S38" s="241"/>
      <c r="T38" s="241"/>
      <c r="U38" s="241"/>
      <c r="V38" s="241"/>
      <c r="W38" s="241"/>
      <c r="X38" s="241"/>
      <c r="Y38" s="241"/>
      <c r="Z38" s="241"/>
    </row>
    <row r="39" spans="1:26" ht="13.5" hidden="1" customHeight="1" x14ac:dyDescent="0.2">
      <c r="A39" s="435"/>
      <c r="B39" s="239" t="s">
        <v>119</v>
      </c>
      <c r="C39" s="243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73"/>
      <c r="S39" s="273"/>
      <c r="T39" s="273"/>
      <c r="U39" s="273"/>
      <c r="V39" s="273"/>
      <c r="W39" s="273"/>
      <c r="X39" s="273"/>
      <c r="Y39" s="273"/>
      <c r="Z39" s="273"/>
    </row>
    <row r="40" spans="1:26" ht="13.5" hidden="1" customHeight="1" thickBot="1" x14ac:dyDescent="0.25">
      <c r="A40" s="436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8"/>
      <c r="S40" s="138"/>
      <c r="T40" s="138"/>
      <c r="U40" s="138"/>
      <c r="V40" s="138"/>
      <c r="W40" s="138"/>
      <c r="X40" s="138"/>
      <c r="Y40" s="138"/>
      <c r="Z40" s="138"/>
    </row>
    <row r="41" spans="1:26" x14ac:dyDescent="0.2">
      <c r="A41" s="2"/>
      <c r="B41" s="246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105"/>
      <c r="S41" s="105"/>
      <c r="T41" s="105"/>
      <c r="U41" s="105"/>
      <c r="V41" s="105"/>
      <c r="W41" s="105"/>
      <c r="X41" s="105"/>
      <c r="Y41" s="105"/>
      <c r="Z41" s="105"/>
    </row>
    <row r="42" spans="1:26" ht="12.75" hidden="1" customHeight="1" x14ac:dyDescent="0.2">
      <c r="B42" s="477"/>
      <c r="C42" s="478"/>
      <c r="D42" s="479"/>
      <c r="E42" s="483" t="s">
        <v>91</v>
      </c>
      <c r="F42" s="485" t="s">
        <v>92</v>
      </c>
      <c r="G42" s="486"/>
      <c r="H42" s="486"/>
      <c r="I42" s="486"/>
      <c r="J42" s="486"/>
      <c r="K42" s="487"/>
      <c r="L42" s="248"/>
      <c r="M42" s="248"/>
      <c r="N42" s="248"/>
      <c r="O42" s="248"/>
      <c r="P42" s="483" t="s">
        <v>93</v>
      </c>
      <c r="Q42" s="275" t="s">
        <v>65</v>
      </c>
      <c r="R42" s="105"/>
    </row>
    <row r="43" spans="1:26" ht="52.5" hidden="1" customHeight="1" x14ac:dyDescent="0.2">
      <c r="B43" s="480"/>
      <c r="C43" s="481"/>
      <c r="D43" s="482"/>
      <c r="E43" s="484"/>
      <c r="F43" s="106">
        <v>2012</v>
      </c>
      <c r="G43" s="106"/>
      <c r="H43" s="106">
        <v>2013</v>
      </c>
      <c r="I43" s="106">
        <v>2014</v>
      </c>
      <c r="J43" s="106">
        <v>2015</v>
      </c>
      <c r="K43" s="106">
        <v>2016</v>
      </c>
      <c r="L43" s="106"/>
      <c r="M43" s="106">
        <v>2016</v>
      </c>
      <c r="N43" s="437"/>
      <c r="O43" s="437"/>
      <c r="P43" s="484"/>
      <c r="Q43" s="106" t="s">
        <v>94</v>
      </c>
    </row>
    <row r="44" spans="1:26" ht="29.25" hidden="1" customHeight="1" x14ac:dyDescent="0.2">
      <c r="B44" s="471" t="s">
        <v>95</v>
      </c>
      <c r="C44" s="472"/>
      <c r="D44" s="473"/>
      <c r="E44" s="107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7"/>
      <c r="Q44" s="108"/>
    </row>
    <row r="45" spans="1:26" ht="12.75" hidden="1" customHeight="1" x14ac:dyDescent="0.2">
      <c r="A45" s="2"/>
      <c r="B45" s="109"/>
      <c r="C45" s="109"/>
      <c r="D45" s="110"/>
      <c r="E45" s="110"/>
      <c r="F45" s="110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111"/>
      <c r="S45" s="111"/>
      <c r="T45" s="111"/>
      <c r="U45" s="111"/>
      <c r="V45" s="111"/>
      <c r="W45" s="111"/>
      <c r="X45" s="112"/>
      <c r="Y45" s="113"/>
      <c r="Z45" s="112"/>
    </row>
    <row r="46" spans="1:26" ht="13.5" hidden="1" customHeight="1" x14ac:dyDescent="0.2">
      <c r="A46" s="114"/>
      <c r="B46" s="114"/>
      <c r="C46" s="114"/>
      <c r="D46" s="114"/>
      <c r="E46" s="114"/>
      <c r="F46" s="114"/>
      <c r="G46" s="114"/>
      <c r="H46" s="2"/>
      <c r="I46" s="2"/>
      <c r="J46" s="2"/>
      <c r="K46" s="2"/>
      <c r="L46" s="2"/>
      <c r="M46" s="2"/>
      <c r="N46" s="2"/>
      <c r="O46" s="2"/>
      <c r="P46" s="2"/>
      <c r="Q46" s="2"/>
      <c r="R46" s="111"/>
      <c r="S46" s="111"/>
      <c r="T46" s="111"/>
      <c r="U46" s="111"/>
      <c r="V46" s="111"/>
      <c r="W46" s="111"/>
      <c r="X46" s="112"/>
      <c r="Y46" s="113"/>
      <c r="Z46" s="112"/>
    </row>
    <row r="47" spans="1:26" ht="13.5" thickBot="1" x14ac:dyDescent="0.25">
      <c r="A47" s="114"/>
      <c r="B47" s="114"/>
      <c r="C47" s="114"/>
      <c r="D47" s="114"/>
      <c r="E47" s="114"/>
      <c r="F47" s="114"/>
      <c r="G47" s="114"/>
      <c r="H47" s="2"/>
      <c r="I47" s="2"/>
      <c r="J47" s="2"/>
      <c r="K47" s="2"/>
      <c r="L47" s="2"/>
      <c r="M47" s="2"/>
      <c r="N47" s="2"/>
      <c r="O47" s="2"/>
      <c r="P47" s="2"/>
      <c r="Q47" s="2"/>
      <c r="R47" s="111"/>
      <c r="S47" s="111"/>
      <c r="T47" s="111"/>
      <c r="U47" s="111"/>
      <c r="V47" s="111"/>
      <c r="W47" s="111"/>
      <c r="X47" s="112"/>
      <c r="Y47" s="113"/>
      <c r="Z47" s="112"/>
    </row>
    <row r="48" spans="1:26" ht="13.5" thickBot="1" x14ac:dyDescent="0.25">
      <c r="A48" s="438"/>
      <c r="B48" s="439" t="s">
        <v>1</v>
      </c>
      <c r="C48" s="439"/>
      <c r="D48" s="440" t="s">
        <v>2</v>
      </c>
      <c r="E48" s="441" t="s">
        <v>98</v>
      </c>
      <c r="F48" s="474" t="s">
        <v>99</v>
      </c>
      <c r="G48" s="474"/>
      <c r="H48" s="474"/>
      <c r="I48" s="474"/>
      <c r="J48" s="474"/>
      <c r="K48" s="474"/>
      <c r="L48" s="276"/>
      <c r="M48" s="276"/>
      <c r="N48" s="276"/>
      <c r="O48" s="442"/>
      <c r="P48" s="111"/>
      <c r="Q48" s="111"/>
    </row>
    <row r="49" spans="1:24" ht="12.75" hidden="1" customHeight="1" x14ac:dyDescent="0.2">
      <c r="A49" s="443"/>
      <c r="B49" s="444" t="s">
        <v>100</v>
      </c>
      <c r="C49" s="444"/>
      <c r="D49" s="445" t="s">
        <v>101</v>
      </c>
      <c r="E49" s="446"/>
      <c r="F49" s="121">
        <v>2012</v>
      </c>
      <c r="G49" s="121"/>
      <c r="H49" s="121">
        <v>2013</v>
      </c>
      <c r="I49" s="121">
        <v>2014</v>
      </c>
      <c r="J49" s="121">
        <v>2015</v>
      </c>
      <c r="K49" s="121">
        <v>2016</v>
      </c>
      <c r="L49" s="121"/>
      <c r="M49" s="121">
        <v>2016</v>
      </c>
      <c r="N49" s="121"/>
      <c r="O49" s="447"/>
      <c r="P49" s="111"/>
      <c r="Q49" s="111"/>
    </row>
    <row r="50" spans="1:24" ht="12.75" customHeight="1" x14ac:dyDescent="0.2">
      <c r="A50" s="448"/>
      <c r="B50" s="125" t="s">
        <v>190</v>
      </c>
      <c r="C50" s="125"/>
      <c r="D50" s="126"/>
      <c r="E50" s="449"/>
      <c r="F50" s="121"/>
      <c r="G50" s="121"/>
      <c r="H50" s="121"/>
      <c r="I50" s="121"/>
      <c r="J50" s="121"/>
      <c r="K50" s="121"/>
      <c r="L50" s="121"/>
      <c r="M50" s="121"/>
      <c r="N50" s="121"/>
      <c r="O50" s="447"/>
      <c r="P50" s="111"/>
      <c r="Q50" s="111"/>
    </row>
    <row r="51" spans="1:24" x14ac:dyDescent="0.2">
      <c r="A51" s="254"/>
      <c r="B51" s="125" t="s">
        <v>191</v>
      </c>
      <c r="C51" s="125"/>
      <c r="D51" s="126"/>
      <c r="E51" s="450"/>
      <c r="F51" s="124" t="s">
        <v>192</v>
      </c>
      <c r="G51" s="124"/>
      <c r="H51" s="124" t="s">
        <v>103</v>
      </c>
      <c r="I51" s="124" t="s">
        <v>103</v>
      </c>
      <c r="J51" s="451"/>
      <c r="K51" s="124" t="s">
        <v>103</v>
      </c>
      <c r="L51" s="124"/>
      <c r="M51" s="124" t="s">
        <v>103</v>
      </c>
      <c r="N51" s="124"/>
      <c r="O51" s="253"/>
      <c r="P51" s="111"/>
      <c r="Q51" s="111"/>
    </row>
    <row r="52" spans="1:24" x14ac:dyDescent="0.2">
      <c r="A52" s="254"/>
      <c r="B52" s="125" t="s">
        <v>104</v>
      </c>
      <c r="C52" s="125"/>
      <c r="D52" s="126" t="s">
        <v>4</v>
      </c>
      <c r="E52" s="452">
        <f>(J13/E13)*0.85</f>
        <v>0.5779982278887017</v>
      </c>
      <c r="F52" s="112"/>
      <c r="G52" s="112"/>
      <c r="H52" s="112"/>
      <c r="I52" s="111"/>
      <c r="J52" s="111"/>
      <c r="K52" s="111"/>
      <c r="L52" s="111"/>
      <c r="M52" s="111"/>
      <c r="N52" s="111"/>
      <c r="O52" s="111"/>
      <c r="P52" s="111"/>
      <c r="Q52" s="111"/>
    </row>
    <row r="53" spans="1:24" ht="13.5" thickBot="1" x14ac:dyDescent="0.25">
      <c r="A53" s="261"/>
      <c r="B53" s="453" t="s">
        <v>105</v>
      </c>
      <c r="C53" s="453"/>
      <c r="D53" s="136" t="s">
        <v>4</v>
      </c>
      <c r="E53" s="454">
        <v>0.4</v>
      </c>
      <c r="F53" s="112"/>
      <c r="G53" s="112"/>
      <c r="H53" s="112"/>
      <c r="I53" s="111"/>
      <c r="J53" s="111"/>
      <c r="K53" s="111"/>
      <c r="L53" s="111"/>
      <c r="M53" s="111"/>
      <c r="N53" s="111"/>
      <c r="O53" s="111"/>
      <c r="P53" s="111"/>
      <c r="Q53" s="111"/>
    </row>
    <row r="54" spans="1:24" hidden="1" x14ac:dyDescent="0.2">
      <c r="A54" s="455"/>
      <c r="B54" s="353" t="s">
        <v>82</v>
      </c>
      <c r="C54" s="456"/>
      <c r="D54" s="445" t="s">
        <v>4</v>
      </c>
      <c r="E54" s="457"/>
    </row>
    <row r="55" spans="1:24" hidden="1" x14ac:dyDescent="0.2">
      <c r="A55" s="458"/>
      <c r="B55" s="259" t="s">
        <v>83</v>
      </c>
      <c r="C55" s="131"/>
      <c r="D55" s="126" t="s">
        <v>4</v>
      </c>
      <c r="E55" s="459"/>
    </row>
    <row r="56" spans="1:24" ht="13.5" hidden="1" thickBot="1" x14ac:dyDescent="0.25">
      <c r="A56" s="460"/>
      <c r="B56" s="262" t="s">
        <v>87</v>
      </c>
      <c r="C56" s="132"/>
      <c r="D56" s="126" t="s">
        <v>4</v>
      </c>
      <c r="E56" s="461"/>
    </row>
    <row r="58" spans="1:24" x14ac:dyDescent="0.2">
      <c r="B58" s="133"/>
      <c r="C58" s="133"/>
    </row>
    <row r="59" spans="1:24" ht="19.5" customHeight="1" x14ac:dyDescent="0.2">
      <c r="A59" s="2"/>
      <c r="B59" s="2"/>
      <c r="C59" s="2"/>
      <c r="D59" s="2"/>
      <c r="E59" s="2"/>
      <c r="F59" s="2"/>
      <c r="G59" s="548"/>
      <c r="H59" s="548"/>
      <c r="I59" s="2"/>
      <c r="J59" s="2"/>
      <c r="K59" s="46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x14ac:dyDescent="0.2">
      <c r="A60" s="2"/>
      <c r="B60" s="2"/>
      <c r="C60" s="2"/>
      <c r="D60" s="2"/>
      <c r="E60" s="2"/>
      <c r="F60" s="2"/>
      <c r="G60" s="548"/>
      <c r="H60" s="548"/>
      <c r="I60" s="2"/>
      <c r="J60" s="2"/>
      <c r="K60" s="278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</sheetData>
  <mergeCells count="38">
    <mergeCell ref="G60:H60"/>
    <mergeCell ref="F42:K42"/>
    <mergeCell ref="P42:P43"/>
    <mergeCell ref="B44:D44"/>
    <mergeCell ref="F48:K48"/>
    <mergeCell ref="G59:H59"/>
    <mergeCell ref="B10:C10"/>
    <mergeCell ref="B11:C11"/>
    <mergeCell ref="B12:C12"/>
    <mergeCell ref="B42:D43"/>
    <mergeCell ref="E42:E43"/>
    <mergeCell ref="R5:R7"/>
    <mergeCell ref="S5:S7"/>
    <mergeCell ref="T5:T7"/>
    <mergeCell ref="U5:U7"/>
    <mergeCell ref="V5:V7"/>
    <mergeCell ref="K6:K7"/>
    <mergeCell ref="L6:L7"/>
    <mergeCell ref="M6:M7"/>
    <mergeCell ref="N6:N7"/>
    <mergeCell ref="Q5:Q7"/>
    <mergeCell ref="O6:O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  <mergeCell ref="W5:W7"/>
    <mergeCell ref="X5:X7"/>
    <mergeCell ref="E6:E7"/>
    <mergeCell ref="F6:H6"/>
    <mergeCell ref="I6:I7"/>
    <mergeCell ref="J6:J7"/>
  </mergeCells>
  <pageMargins left="0" right="0" top="0" bottom="0" header="0" footer="0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G42" sqref="G42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556" t="s">
        <v>107</v>
      </c>
      <c r="J1" s="556"/>
    </row>
    <row r="2" spans="1:16" s="4" customFormat="1" x14ac:dyDescent="0.2">
      <c r="A2" s="3" t="s">
        <v>9</v>
      </c>
    </row>
    <row r="3" spans="1:16" x14ac:dyDescent="0.2">
      <c r="A3" s="557" t="s">
        <v>42</v>
      </c>
      <c r="B3" s="557"/>
      <c r="C3" s="557"/>
      <c r="D3" s="557"/>
      <c r="E3" s="557"/>
      <c r="F3" s="557"/>
      <c r="G3" s="557"/>
      <c r="H3" s="557"/>
      <c r="I3" s="557"/>
      <c r="J3" s="557"/>
    </row>
    <row r="4" spans="1:16" ht="15" customHeight="1" x14ac:dyDescent="0.2">
      <c r="A4" s="558" t="s">
        <v>0</v>
      </c>
      <c r="B4" s="558"/>
      <c r="C4" s="558"/>
      <c r="D4" s="558"/>
      <c r="E4" s="558"/>
      <c r="F4" s="558"/>
      <c r="G4" s="558"/>
      <c r="H4" s="558"/>
      <c r="I4" s="558"/>
      <c r="J4" s="558"/>
      <c r="K4" s="5"/>
      <c r="L4" s="5"/>
      <c r="M4" s="5"/>
      <c r="N4" s="63"/>
      <c r="O4" s="63"/>
      <c r="P4" s="63"/>
    </row>
    <row r="5" spans="1:16" ht="15" customHeight="1" thickBot="1" x14ac:dyDescent="0.25">
      <c r="A5" s="558" t="s">
        <v>10</v>
      </c>
      <c r="B5" s="558"/>
      <c r="C5" s="558"/>
      <c r="D5" s="558"/>
      <c r="E5" s="558"/>
      <c r="F5" s="558"/>
      <c r="G5" s="558"/>
      <c r="H5" s="558"/>
      <c r="I5" s="558"/>
      <c r="J5" s="558"/>
      <c r="K5" s="5"/>
      <c r="L5" s="5"/>
      <c r="M5" s="5"/>
    </row>
    <row r="6" spans="1:16" ht="20.25" customHeight="1" x14ac:dyDescent="0.2">
      <c r="A6" s="549" t="s">
        <v>43</v>
      </c>
      <c r="B6" s="549" t="s">
        <v>44</v>
      </c>
      <c r="C6" s="549" t="s">
        <v>45</v>
      </c>
      <c r="D6" s="549" t="s">
        <v>46</v>
      </c>
      <c r="E6" s="549" t="s">
        <v>47</v>
      </c>
      <c r="F6" s="549" t="s">
        <v>48</v>
      </c>
      <c r="G6" s="560" t="s">
        <v>49</v>
      </c>
      <c r="H6" s="549" t="s">
        <v>50</v>
      </c>
      <c r="I6" s="549" t="s">
        <v>17</v>
      </c>
      <c r="J6" s="549" t="s">
        <v>51</v>
      </c>
    </row>
    <row r="7" spans="1:16" ht="68.25" customHeight="1" thickBot="1" x14ac:dyDescent="0.25">
      <c r="A7" s="550"/>
      <c r="B7" s="550"/>
      <c r="C7" s="550"/>
      <c r="D7" s="550"/>
      <c r="E7" s="550"/>
      <c r="F7" s="550"/>
      <c r="G7" s="561"/>
      <c r="H7" s="550"/>
      <c r="I7" s="550"/>
      <c r="J7" s="550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551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552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552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553" t="s">
        <v>56</v>
      </c>
      <c r="B19" s="554"/>
      <c r="C19" s="554"/>
      <c r="D19" s="554"/>
      <c r="E19" s="554"/>
      <c r="F19" s="554"/>
      <c r="G19" s="554"/>
      <c r="H19" s="554"/>
      <c r="I19" s="555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559" t="s">
        <v>6</v>
      </c>
      <c r="D22" s="559"/>
      <c r="E22" s="1"/>
      <c r="F22" s="559" t="s">
        <v>7</v>
      </c>
      <c r="G22" s="559"/>
      <c r="H22" s="559"/>
    </row>
    <row r="23" spans="1:10" x14ac:dyDescent="0.2">
      <c r="A23" s="1"/>
      <c r="B23" s="1"/>
      <c r="C23" s="1"/>
      <c r="D23" s="1"/>
      <c r="E23" s="1"/>
      <c r="F23" s="548" t="s">
        <v>8</v>
      </c>
      <c r="G23" s="548"/>
      <c r="H23" s="548"/>
    </row>
    <row r="24" spans="1:10" x14ac:dyDescent="0.2">
      <c r="G24" s="134"/>
    </row>
    <row r="25" spans="1:10" x14ac:dyDescent="0.2">
      <c r="G25" s="134"/>
    </row>
    <row r="26" spans="1:10" x14ac:dyDescent="0.2">
      <c r="G26" s="134"/>
    </row>
    <row r="27" spans="1:10" x14ac:dyDescent="0.2">
      <c r="G27" s="134"/>
    </row>
    <row r="28" spans="1:10" x14ac:dyDescent="0.2">
      <c r="G28" s="134"/>
    </row>
    <row r="29" spans="1:10" x14ac:dyDescent="0.2">
      <c r="G29" s="134"/>
    </row>
    <row r="30" spans="1:10" x14ac:dyDescent="0.2">
      <c r="G30" s="134"/>
    </row>
    <row r="31" spans="1:10" x14ac:dyDescent="0.2">
      <c r="G31" s="135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B74" sqref="B74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566" t="s">
        <v>106</v>
      </c>
      <c r="L1" s="566"/>
      <c r="M1" s="566"/>
    </row>
    <row r="2" spans="1:18" s="4" customFormat="1" x14ac:dyDescent="0.2">
      <c r="A2" s="3" t="s">
        <v>9</v>
      </c>
    </row>
    <row r="5" spans="1:18" x14ac:dyDescent="0.2">
      <c r="A5" s="567" t="s">
        <v>13</v>
      </c>
      <c r="B5" s="567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</row>
    <row r="6" spans="1:18" x14ac:dyDescent="0.2">
      <c r="A6" s="558" t="s">
        <v>0</v>
      </c>
      <c r="B6" s="558"/>
      <c r="C6" s="558"/>
      <c r="D6" s="558"/>
      <c r="E6" s="558"/>
      <c r="F6" s="558"/>
      <c r="G6" s="558"/>
      <c r="H6" s="558"/>
      <c r="I6" s="558"/>
      <c r="J6" s="558"/>
      <c r="K6" s="558"/>
      <c r="L6" s="558"/>
      <c r="M6" s="558"/>
      <c r="N6" s="5"/>
    </row>
    <row r="7" spans="1:18" ht="13.5" thickBot="1" x14ac:dyDescent="0.25">
      <c r="A7" s="558" t="s">
        <v>10</v>
      </c>
      <c r="B7" s="558"/>
      <c r="C7" s="558"/>
      <c r="D7" s="558"/>
      <c r="E7" s="558"/>
      <c r="F7" s="558"/>
      <c r="G7" s="558"/>
      <c r="H7" s="558"/>
      <c r="I7" s="558"/>
      <c r="J7" s="558"/>
      <c r="K7" s="558"/>
      <c r="L7" s="558"/>
      <c r="M7" s="558"/>
      <c r="N7" s="5"/>
    </row>
    <row r="8" spans="1:18" x14ac:dyDescent="0.2">
      <c r="A8" s="568" t="s">
        <v>11</v>
      </c>
      <c r="B8" s="570" t="s">
        <v>14</v>
      </c>
      <c r="C8" s="572" t="s">
        <v>15</v>
      </c>
      <c r="D8" s="572" t="s">
        <v>16</v>
      </c>
      <c r="E8" s="570" t="s">
        <v>17</v>
      </c>
      <c r="F8" s="570" t="s">
        <v>18</v>
      </c>
      <c r="G8" s="570" t="s">
        <v>19</v>
      </c>
      <c r="H8" s="570" t="s">
        <v>20</v>
      </c>
      <c r="I8" s="570"/>
      <c r="J8" s="570"/>
      <c r="K8" s="570" t="s">
        <v>21</v>
      </c>
      <c r="L8" s="570"/>
      <c r="M8" s="562" t="s">
        <v>22</v>
      </c>
    </row>
    <row r="9" spans="1:18" s="11" customFormat="1" ht="42" customHeight="1" x14ac:dyDescent="0.25">
      <c r="A9" s="569"/>
      <c r="B9" s="571"/>
      <c r="C9" s="573"/>
      <c r="D9" s="573"/>
      <c r="E9" s="571"/>
      <c r="F9" s="571"/>
      <c r="G9" s="571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563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564"/>
      <c r="K21" s="565"/>
      <c r="M21" s="57"/>
    </row>
    <row r="22" spans="1:18" s="1" customFormat="1" x14ac:dyDescent="0.2">
      <c r="B22" s="58" t="s">
        <v>5</v>
      </c>
      <c r="D22" s="559" t="s">
        <v>6</v>
      </c>
      <c r="E22" s="559"/>
      <c r="G22" s="559" t="s">
        <v>7</v>
      </c>
      <c r="H22" s="559"/>
      <c r="I22" s="559"/>
    </row>
    <row r="23" spans="1:18" s="1" customFormat="1" x14ac:dyDescent="0.2">
      <c r="G23" s="548" t="s">
        <v>8</v>
      </c>
      <c r="H23" s="548"/>
      <c r="I23" s="548"/>
    </row>
    <row r="24" spans="1:18" s="1" customFormat="1" x14ac:dyDescent="0.2"/>
    <row r="25" spans="1:18" x14ac:dyDescent="0.2">
      <c r="J25" s="564"/>
      <c r="K25" s="565"/>
      <c r="M25" s="57"/>
    </row>
    <row r="26" spans="1:18" x14ac:dyDescent="0.2">
      <c r="K26" s="59"/>
      <c r="M26" s="57"/>
    </row>
    <row r="27" spans="1:18" x14ac:dyDescent="0.2">
      <c r="K27" s="574"/>
    </row>
    <row r="28" spans="1:18" x14ac:dyDescent="0.2">
      <c r="K28" s="575"/>
    </row>
    <row r="29" spans="1:18" x14ac:dyDescent="0.2">
      <c r="K29" s="575"/>
    </row>
    <row r="30" spans="1:18" x14ac:dyDescent="0.2">
      <c r="K30" s="575"/>
    </row>
    <row r="31" spans="1:18" x14ac:dyDescent="0.2">
      <c r="K31" s="575"/>
    </row>
    <row r="32" spans="1:18" x14ac:dyDescent="0.2">
      <c r="K32" s="575"/>
    </row>
    <row r="33" spans="11:11" x14ac:dyDescent="0.2">
      <c r="K33" s="575"/>
    </row>
    <row r="34" spans="11:11" x14ac:dyDescent="0.2">
      <c r="K34" s="575"/>
    </row>
    <row r="35" spans="11:11" x14ac:dyDescent="0.2">
      <c r="K35" s="575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Форма 8.1 ДНС-2</vt:lpstr>
      <vt:lpstr>Форма 8.1.1 ПНР ДНС-2</vt:lpstr>
      <vt:lpstr>Форма 8.2 БКНС-2</vt:lpstr>
      <vt:lpstr>Форма 8.2.2 ПНР БКНС-2</vt:lpstr>
      <vt:lpstr>Приложение №1 к 8</vt:lpstr>
      <vt:lpstr>Приложение №2 к 8</vt:lpstr>
      <vt:lpstr>'Приложение №2 к 8'!Заголовки_для_печати</vt:lpstr>
      <vt:lpstr>'Приложение №2 к 8'!Область_печати</vt:lpstr>
      <vt:lpstr>'Форма 8.1 ДНС-2'!Область_печати</vt:lpstr>
      <vt:lpstr>'Форма 8.1.1 ПНР ДНС-2'!Область_печати</vt:lpstr>
      <vt:lpstr>'Форма 8.2 БКНС-2'!Область_печати</vt:lpstr>
      <vt:lpstr>'Форма 8.2.2 ПНР БКНС-2'!Область_печати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2015-03-25T09:22:59Z</cp:lastPrinted>
  <dcterms:created xsi:type="dcterms:W3CDTF">2014-07-13T09:38:46Z</dcterms:created>
  <dcterms:modified xsi:type="dcterms:W3CDTF">2015-03-25T09:45:23Z</dcterms:modified>
</cp:coreProperties>
</file>