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Форма 19 Лот 206-2-1" sheetId="1" r:id="rId1"/>
    <sheet name="Форма 20 Лот 206-2-2" sheetId="2" r:id="rId2"/>
    <sheet name="Форма 21 206-2-3" sheetId="3" r:id="rId3"/>
    <sheet name="Форма 22 206-2-4" sheetId="4" r:id="rId4"/>
    <sheet name="Форма 23 206-2-5" sheetId="5" r:id="rId5"/>
  </sheets>
  <externalReferences>
    <externalReference r:id="rId6"/>
    <externalReference r:id="rId7"/>
  </externalReferences>
  <definedNames>
    <definedName name="_xlnm.Print_Area" localSheetId="1">'Форма 20 Лот 206-2-2'!$A$1:$L$73</definedName>
    <definedName name="_xlnm.Print_Area" localSheetId="2">'Форма 21 206-2-3'!$A$1:$L$73</definedName>
  </definedNames>
  <calcPr calcId="145621"/>
</workbook>
</file>

<file path=xl/calcChain.xml><?xml version="1.0" encoding="utf-8"?>
<calcChain xmlns="http://schemas.openxmlformats.org/spreadsheetml/2006/main">
  <c r="A10" i="5" l="1"/>
  <c r="A9" i="5"/>
  <c r="A10" i="4"/>
  <c r="A9" i="4"/>
  <c r="A10" i="3"/>
  <c r="A9" i="3"/>
  <c r="A10" i="2"/>
  <c r="A9" i="2"/>
  <c r="A10" i="1"/>
  <c r="A9" i="1"/>
  <c r="E28" i="5" l="1"/>
  <c r="E27" i="5"/>
  <c r="E29" i="5" s="1"/>
  <c r="E25" i="5"/>
  <c r="J24" i="5"/>
  <c r="K24" i="5" s="1"/>
  <c r="K28" i="5" s="1"/>
  <c r="J23" i="5"/>
  <c r="K23" i="5" s="1"/>
  <c r="G14" i="5"/>
  <c r="G13" i="5"/>
  <c r="D29" i="5" s="1"/>
  <c r="E28" i="4"/>
  <c r="E27" i="4"/>
  <c r="E29" i="4" s="1"/>
  <c r="E25" i="4"/>
  <c r="J24" i="4"/>
  <c r="K24" i="4" s="1"/>
  <c r="K28" i="4" s="1"/>
  <c r="J23" i="4"/>
  <c r="K23" i="4" s="1"/>
  <c r="G14" i="4"/>
  <c r="G13" i="4"/>
  <c r="D29" i="4" s="1"/>
  <c r="E63" i="3"/>
  <c r="E62" i="3"/>
  <c r="E64" i="3" s="1"/>
  <c r="E60" i="3"/>
  <c r="J59" i="3"/>
  <c r="K59" i="3" s="1"/>
  <c r="J58" i="3"/>
  <c r="K58" i="3" s="1"/>
  <c r="K60" i="3" s="1"/>
  <c r="E53" i="3"/>
  <c r="J52" i="3"/>
  <c r="K52" i="3" s="1"/>
  <c r="J51" i="3"/>
  <c r="K51" i="3" s="1"/>
  <c r="K53" i="3" s="1"/>
  <c r="E46" i="3"/>
  <c r="J45" i="3"/>
  <c r="K45" i="3" s="1"/>
  <c r="J44" i="3"/>
  <c r="K44" i="3" s="1"/>
  <c r="E39" i="3"/>
  <c r="J38" i="3"/>
  <c r="K38" i="3" s="1"/>
  <c r="J37" i="3"/>
  <c r="K37" i="3" s="1"/>
  <c r="K39" i="3" s="1"/>
  <c r="E32" i="3"/>
  <c r="J31" i="3"/>
  <c r="K31" i="3" s="1"/>
  <c r="J30" i="3"/>
  <c r="K30" i="3" s="1"/>
  <c r="K32" i="3" s="1"/>
  <c r="E25" i="3"/>
  <c r="J24" i="3"/>
  <c r="K24" i="3" s="1"/>
  <c r="J23" i="3"/>
  <c r="K23" i="3" s="1"/>
  <c r="D14" i="3"/>
  <c r="G13" i="3"/>
  <c r="D64" i="3" s="1"/>
  <c r="E63" i="2"/>
  <c r="E62" i="2"/>
  <c r="E60" i="2"/>
  <c r="J59" i="2"/>
  <c r="K59" i="2" s="1"/>
  <c r="J58" i="2"/>
  <c r="K58" i="2" s="1"/>
  <c r="E53" i="2"/>
  <c r="J52" i="2"/>
  <c r="K52" i="2" s="1"/>
  <c r="J51" i="2"/>
  <c r="K51" i="2" s="1"/>
  <c r="E46" i="2"/>
  <c r="J45" i="2"/>
  <c r="K45" i="2" s="1"/>
  <c r="J44" i="2"/>
  <c r="K44" i="2" s="1"/>
  <c r="E39" i="2"/>
  <c r="J38" i="2"/>
  <c r="K38" i="2" s="1"/>
  <c r="J37" i="2"/>
  <c r="K37" i="2" s="1"/>
  <c r="E32" i="2"/>
  <c r="J31" i="2"/>
  <c r="K31" i="2" s="1"/>
  <c r="J30" i="2"/>
  <c r="K30" i="2" s="1"/>
  <c r="E25" i="2"/>
  <c r="J24" i="2"/>
  <c r="K24" i="2" s="1"/>
  <c r="J23" i="2"/>
  <c r="K23" i="2" s="1"/>
  <c r="D14" i="2"/>
  <c r="G13" i="2"/>
  <c r="D64" i="2" s="1"/>
  <c r="E35" i="1"/>
  <c r="E34" i="1"/>
  <c r="E36" i="1" s="1"/>
  <c r="E32" i="1"/>
  <c r="K31" i="1"/>
  <c r="J31" i="1"/>
  <c r="J30" i="1"/>
  <c r="K30" i="1" s="1"/>
  <c r="E25" i="1"/>
  <c r="J24" i="1"/>
  <c r="K24" i="1" s="1"/>
  <c r="J23" i="1"/>
  <c r="K23" i="1" s="1"/>
  <c r="G14" i="1"/>
  <c r="G13" i="1"/>
  <c r="D36" i="1" s="1"/>
  <c r="K63" i="2" l="1"/>
  <c r="K39" i="2"/>
  <c r="E64" i="2"/>
  <c r="K60" i="2"/>
  <c r="K46" i="2"/>
  <c r="K35" i="1"/>
  <c r="K32" i="1"/>
  <c r="K27" i="5"/>
  <c r="K29" i="5" s="1"/>
  <c r="K25" i="5"/>
  <c r="K27" i="4"/>
  <c r="K29" i="4" s="1"/>
  <c r="K25" i="4"/>
  <c r="K62" i="3"/>
  <c r="K25" i="3"/>
  <c r="K63" i="3"/>
  <c r="K46" i="3"/>
  <c r="K62" i="2"/>
  <c r="K32" i="2"/>
  <c r="K25" i="2"/>
  <c r="K53" i="2"/>
  <c r="K34" i="1"/>
  <c r="K25" i="1"/>
  <c r="K64" i="2" l="1"/>
  <c r="K36" i="1"/>
  <c r="K64" i="3"/>
</calcChain>
</file>

<file path=xl/sharedStrings.xml><?xml version="1.0" encoding="utf-8"?>
<sst xmlns="http://schemas.openxmlformats.org/spreadsheetml/2006/main" count="367" uniqueCount="53">
  <si>
    <t>ОАО "Славнефть-Мегионнефтегаз"</t>
  </si>
  <si>
    <t xml:space="preserve">Наименование лота:"Информационное и технико-технологическое сопровождение строительства  скважин при бурении горизонтальных скважин"  </t>
  </si>
  <si>
    <t xml:space="preserve">ЛОТ </t>
  </si>
  <si>
    <t>Месторождение</t>
  </si>
  <si>
    <t>территория   производства работ (месторождение или нефтепромысел)</t>
  </si>
  <si>
    <t>Объём, начальная стоимость и номенклатура работ по лоту на 2016 год:</t>
  </si>
  <si>
    <t xml:space="preserve">Месторождение </t>
  </si>
  <si>
    <t>Западно-Усть-Балыкское-Балыкское</t>
  </si>
  <si>
    <t xml:space="preserve"> № п/п</t>
  </si>
  <si>
    <t>Номенклатура</t>
  </si>
  <si>
    <t>Кол-во скважин</t>
  </si>
  <si>
    <t>Ориентировочное количество суток на одну скважину</t>
  </si>
  <si>
    <t>Стоимость работ за 1 сутки, руб. без НДС</t>
  </si>
  <si>
    <t>Ориентировочная стоимость одной скважины, руб. без НДС</t>
  </si>
  <si>
    <t>Всего ориентировочная стоимость работ, руб. без НДС</t>
  </si>
  <si>
    <t xml:space="preserve">Операционная ставка  </t>
  </si>
  <si>
    <t xml:space="preserve">Резервная ставка </t>
  </si>
  <si>
    <r>
      <t xml:space="preserve">Общее количество скважин, </t>
    </r>
    <r>
      <rPr>
        <b/>
        <sz val="12"/>
        <rFont val="Times New Roman"/>
        <family val="1"/>
        <charset val="204"/>
      </rPr>
      <t>в том числе:</t>
    </r>
  </si>
  <si>
    <t>Горизонтальные скважины</t>
  </si>
  <si>
    <t>Двуствольные горизонтальные скважины</t>
  </si>
  <si>
    <t xml:space="preserve">                                       Всего по месторождению :</t>
  </si>
  <si>
    <t>Восточно-Охтеурское</t>
  </si>
  <si>
    <t>Всего горизонтальных скважин</t>
  </si>
  <si>
    <t>Всего двуствольных горизонтальных скважин</t>
  </si>
  <si>
    <t xml:space="preserve">                                       Всего по ЛОТУ:</t>
  </si>
  <si>
    <t xml:space="preserve">Подрядчик обязан:  предусмотреть завоз всех необходимых материалов и оборудования на кустовую площадку, обеспечить доставку материалов и оборудования до вертолетной площадки (и обратно) на автономных месторождениях, внутри промысла до куста своей техникой, вагон-домами для проживания и ремонта телесистем, оперативной связью (мобильной или спутниковой) и электронной связью, сохранность материалов и оборудования , переводники от верхней точки КНБК к бурильной колонне, а так же переводник от телесистемы к ВЗД заводского исполнения, иметь запас оборудования 1 комплект на  скважину. </t>
  </si>
  <si>
    <r>
      <t xml:space="preserve">Заказчик обеспечивает:  </t>
    </r>
    <r>
      <rPr>
        <sz val="12"/>
        <rFont val="Times New Roman"/>
        <family val="1"/>
        <charset val="204"/>
      </rPr>
      <t>электрическое подключение вагон-домов.</t>
    </r>
  </si>
  <si>
    <t>Форма 19</t>
  </si>
  <si>
    <t>Кетовское</t>
  </si>
  <si>
    <t>Островное</t>
  </si>
  <si>
    <t>Южно-Островное</t>
  </si>
  <si>
    <t>Северо-Островное</t>
  </si>
  <si>
    <t>Локосовское</t>
  </si>
  <si>
    <t>Ново-Покурское</t>
  </si>
  <si>
    <t>Форма 20</t>
  </si>
  <si>
    <t>Мегионсоке</t>
  </si>
  <si>
    <t>Мыхпайское</t>
  </si>
  <si>
    <t>Ватинское</t>
  </si>
  <si>
    <t>Аганское</t>
  </si>
  <si>
    <t>Южно-Аганское</t>
  </si>
  <si>
    <t>Северо-Покурское</t>
  </si>
  <si>
    <t>Форма 21</t>
  </si>
  <si>
    <t>Тайлаковское</t>
  </si>
  <si>
    <t>Форма 22</t>
  </si>
  <si>
    <t>Ачимовское</t>
  </si>
  <si>
    <t>Форма 23</t>
  </si>
  <si>
    <t>Заказчик:</t>
  </si>
  <si>
    <t>Подрядчик:</t>
  </si>
  <si>
    <t>период оказания услуг: с 01.01.2016г. по 31.12.2016г.</t>
  </si>
  <si>
    <t>Во всех расчетах ко всем лотам, формам, приложениям указывать после запятой не более 2 знаков</t>
  </si>
  <si>
    <t>РУКОВОДИТЕЛЬ ПРЕДПРИЯТИЯ                                _______________________________________________</t>
  </si>
  <si>
    <t>М.П.</t>
  </si>
  <si>
    <t>Лот является не делимым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</si>
</sst>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#,##0_р_."/>
    <numFmt numFmtId="165" formatCode="#,##0.00_р_."/>
  </numFmts>
  <fonts count="19" x14ac:knownFonts="1">
    <font>
      <sz val="11"/>
      <color theme="1"/>
      <name val="Calibri"/>
      <family val="2"/>
      <scheme val="minor"/>
    </font>
    <font>
      <b/>
      <u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u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4"/>
      <name val="Times New Roman"/>
      <family val="1"/>
      <charset val="204"/>
    </font>
    <font>
      <sz val="26"/>
      <name val="Times New Roman"/>
      <family val="1"/>
      <charset val="204"/>
    </font>
    <font>
      <sz val="18"/>
      <color theme="1"/>
      <name val="Calibri"/>
      <family val="2"/>
      <scheme val="minor"/>
    </font>
    <font>
      <b/>
      <u/>
      <sz val="16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b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165" fontId="6" fillId="0" borderId="7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3" fillId="0" borderId="5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14" fillId="0" borderId="0" xfId="0" applyFont="1"/>
    <xf numFmtId="0" fontId="14" fillId="0" borderId="0" xfId="0" applyFont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15" fillId="0" borderId="0" xfId="0" applyFont="1"/>
    <xf numFmtId="0" fontId="4" fillId="0" borderId="0" xfId="0" applyFont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4" fontId="10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10" fillId="2" borderId="11" xfId="0" applyFont="1" applyFill="1" applyBorder="1" applyAlignment="1">
      <alignment horizontal="center" vertical="center" wrapText="1"/>
    </xf>
    <xf numFmtId="165" fontId="10" fillId="2" borderId="1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165" fontId="10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41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8" fillId="0" borderId="0" xfId="0" applyFont="1"/>
    <xf numFmtId="0" fontId="17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&#1051;&#1086;&#1090;_&#1058;-1_2016_&#1087;&#1091;&#1089;&#1090;&#1086;&#1081;%20(427497%20v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.&#1051;&#1086;&#1090;_&#1075;&#1086;&#1088;_2016_&#1087;&#1091;&#1089;&#1090;&#1086;&#1081;%20(427498%20v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именование лотов"/>
      <sheetName val="свод Т-1"/>
      <sheetName val="206-1-1"/>
      <sheetName val="206-1-2"/>
      <sheetName val="206-1-3"/>
      <sheetName val="206-1-4"/>
    </sheetNames>
    <sheetDataSet>
      <sheetData sheetId="0" refreshError="1"/>
      <sheetData sheetId="1" refreshError="1"/>
      <sheetData sheetId="2" refreshError="1">
        <row r="4">
          <cell r="A4" t="str">
            <v>Раздел сделки:"Сопутствующие услуги, связанные с бурением скважин и ЗБС"</v>
          </cell>
        </row>
        <row r="5">
          <cell r="A5" t="str">
            <v>Тип  сделки: "Технологическое сопровождение наклонно-направленного бурения и ЗБС"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именование лотов"/>
      <sheetName val="свод гориз."/>
      <sheetName val="206-2-1"/>
      <sheetName val="206-2-2"/>
      <sheetName val="206-2-3"/>
      <sheetName val="206-2-4"/>
      <sheetName val="206-2-5"/>
    </sheetNames>
    <sheetDataSet>
      <sheetData sheetId="0">
        <row r="2">
          <cell r="A2" t="str">
            <v>№206-2-1</v>
          </cell>
          <cell r="B2" t="str">
            <v>Западно-Усть-Балыкское, Восточно-Охтеурское</v>
          </cell>
        </row>
        <row r="3">
          <cell r="A3" t="str">
            <v>№206-2-2</v>
          </cell>
          <cell r="B3" t="str">
            <v>Кетовское,Островное,Южно-Островное,Северо-Островное,Локосовское,Ново-Покурское</v>
          </cell>
        </row>
        <row r="4">
          <cell r="A4" t="str">
            <v>№206-2-3</v>
          </cell>
          <cell r="B4" t="str">
            <v>Мегионское,Мыхпайское,Ватинское,Аганское,Южно-Аганское,Северо-Покурское</v>
          </cell>
        </row>
        <row r="5">
          <cell r="A5" t="str">
            <v>№206-2-4</v>
          </cell>
          <cell r="B5" t="str">
            <v>Тайлаковское</v>
          </cell>
        </row>
        <row r="6">
          <cell r="A6" t="str">
            <v>№206-2-5</v>
          </cell>
          <cell r="B6" t="str">
            <v>Ачимовское</v>
          </cell>
        </row>
      </sheetData>
      <sheetData sheetId="1"/>
      <sheetData sheetId="2">
        <row r="4">
          <cell r="A4" t="str">
            <v>Раздел сделки:"Сопутствующие услуги, связанные с бурением скважин и ЗБС"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view="pageBreakPreview" zoomScale="60" zoomScaleNormal="70" workbookViewId="0">
      <selection activeCell="A40" sqref="A40:C40"/>
    </sheetView>
  </sheetViews>
  <sheetFormatPr defaultRowHeight="15" x14ac:dyDescent="0.25"/>
  <cols>
    <col min="2" max="4" width="27.140625" customWidth="1"/>
    <col min="5" max="11" width="18.42578125" customWidth="1"/>
  </cols>
  <sheetData>
    <row r="1" spans="1:13" ht="23.25" x14ac:dyDescent="0.35">
      <c r="K1" s="35" t="s">
        <v>27</v>
      </c>
    </row>
    <row r="2" spans="1:13" s="53" customFormat="1" ht="27" customHeight="1" x14ac:dyDescent="0.25">
      <c r="A2" s="52"/>
      <c r="B2" s="82" t="s">
        <v>46</v>
      </c>
      <c r="C2" s="82"/>
      <c r="D2" s="83" t="s">
        <v>0</v>
      </c>
      <c r="E2" s="83"/>
      <c r="F2" s="83"/>
      <c r="G2" s="83"/>
      <c r="H2" s="83"/>
      <c r="I2" s="83"/>
      <c r="M2" s="54"/>
    </row>
    <row r="3" spans="1:13" s="56" customFormat="1" ht="27" customHeight="1" x14ac:dyDescent="0.25">
      <c r="A3" s="55"/>
    </row>
    <row r="4" spans="1:13" s="53" customFormat="1" ht="27" customHeight="1" x14ac:dyDescent="0.25">
      <c r="A4" s="52"/>
      <c r="B4" s="82" t="s">
        <v>47</v>
      </c>
      <c r="C4" s="82"/>
      <c r="D4" s="83"/>
      <c r="E4" s="83"/>
      <c r="F4" s="83"/>
      <c r="G4" s="83"/>
      <c r="H4" s="83"/>
      <c r="I4" s="83"/>
      <c r="M4" s="54"/>
    </row>
    <row r="5" spans="1:13" s="56" customFormat="1" ht="17.25" customHeight="1" x14ac:dyDescent="0.25">
      <c r="A5" s="55"/>
      <c r="M5" s="54"/>
    </row>
    <row r="6" spans="1:13" s="1" customFormat="1" ht="23.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1" customFormat="1" ht="23.2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s="1" customFormat="1" ht="23.2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s="1" customFormat="1" ht="22.5" customHeight="1" x14ac:dyDescent="0.25">
      <c r="A9" s="84" t="str">
        <f>'[1]206-1-1'!A4:K4</f>
        <v>Раздел сделки:"Сопутствующие услуги, связанные с бурением скважин и ЗБС"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57"/>
      <c r="M9" s="57"/>
    </row>
    <row r="10" spans="1:13" s="1" customFormat="1" ht="22.5" customHeight="1" x14ac:dyDescent="0.25">
      <c r="A10" s="84" t="str">
        <f>'[1]206-1-1'!A5:K5</f>
        <v>Тип  сделки: "Технологическое сопровождение наклонно-направленного бурения и ЗБС"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3" s="1" customFormat="1" ht="45" customHeight="1" x14ac:dyDescent="0.25">
      <c r="A11" s="86" t="s">
        <v>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3" s="56" customFormat="1" ht="45" customHeight="1" x14ac:dyDescent="0.25">
      <c r="A12" s="85" t="s">
        <v>48</v>
      </c>
      <c r="B12" s="85"/>
      <c r="C12" s="85"/>
      <c r="D12" s="85"/>
      <c r="E12" s="85"/>
      <c r="F12" s="85"/>
      <c r="G12" s="85"/>
      <c r="H12" s="58"/>
      <c r="I12" s="58"/>
      <c r="J12" s="58"/>
      <c r="K12" s="58"/>
      <c r="L12" s="58"/>
      <c r="M12" s="58"/>
    </row>
    <row r="13" spans="1:13" s="1" customFormat="1" ht="33" x14ac:dyDescent="0.25">
      <c r="A13" s="88" t="s">
        <v>2</v>
      </c>
      <c r="B13" s="88"/>
      <c r="C13" s="88"/>
      <c r="D13" s="88"/>
      <c r="E13" s="88"/>
      <c r="F13" s="88"/>
      <c r="G13" s="3" t="str">
        <f>'[2]наименование лотов'!A2</f>
        <v>№206-2-1</v>
      </c>
      <c r="H13" s="3"/>
      <c r="I13" s="3"/>
      <c r="J13" s="3"/>
      <c r="K13" s="3"/>
    </row>
    <row r="14" spans="1:13" s="1" customFormat="1" ht="23.25" customHeight="1" x14ac:dyDescent="0.25">
      <c r="A14" s="81" t="s">
        <v>3</v>
      </c>
      <c r="B14" s="81"/>
      <c r="C14" s="81"/>
      <c r="D14" s="81"/>
      <c r="E14" s="81"/>
      <c r="F14" s="81"/>
      <c r="G14" s="4" t="str">
        <f>'[2]наименование лотов'!B2</f>
        <v>Западно-Усть-Балыкское, Восточно-Охтеурское</v>
      </c>
      <c r="H14" s="4"/>
      <c r="I14" s="4"/>
      <c r="J14" s="4"/>
      <c r="K14" s="4"/>
    </row>
    <row r="15" spans="1:13" s="1" customFormat="1" ht="23.25" customHeight="1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3" s="1" customFormat="1" ht="12.75" x14ac:dyDescent="0.25">
      <c r="A16" s="78" t="s">
        <v>4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</row>
    <row r="17" spans="1:11" s="1" customFormat="1" ht="12.75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s="1" customFormat="1" ht="24" customHeight="1" thickBot="1" x14ac:dyDescent="0.3">
      <c r="A18" s="7" t="s">
        <v>5</v>
      </c>
      <c r="B18" s="7"/>
      <c r="C18" s="7"/>
      <c r="D18" s="7"/>
      <c r="E18" s="7"/>
      <c r="F18" s="7"/>
      <c r="G18" s="7"/>
      <c r="H18" s="7"/>
      <c r="I18" s="7"/>
      <c r="J18" s="7"/>
      <c r="K18" s="8"/>
    </row>
    <row r="19" spans="1:11" s="1" customFormat="1" ht="29.25" customHeight="1" x14ac:dyDescent="0.25">
      <c r="A19" s="79" t="s">
        <v>6</v>
      </c>
      <c r="B19" s="80"/>
      <c r="C19" s="80"/>
      <c r="D19" s="80"/>
      <c r="E19" s="80"/>
      <c r="F19" s="80"/>
      <c r="G19" s="9" t="s">
        <v>7</v>
      </c>
      <c r="H19" s="9"/>
      <c r="I19" s="9"/>
      <c r="J19" s="9"/>
      <c r="K19" s="10"/>
    </row>
    <row r="20" spans="1:11" s="11" customFormat="1" ht="32.25" customHeight="1" x14ac:dyDescent="0.25">
      <c r="A20" s="74" t="s">
        <v>8</v>
      </c>
      <c r="B20" s="75" t="s">
        <v>9</v>
      </c>
      <c r="C20" s="75"/>
      <c r="D20" s="75"/>
      <c r="E20" s="75" t="s">
        <v>10</v>
      </c>
      <c r="F20" s="75" t="s">
        <v>11</v>
      </c>
      <c r="G20" s="75"/>
      <c r="H20" s="70" t="s">
        <v>12</v>
      </c>
      <c r="I20" s="70"/>
      <c r="J20" s="70" t="s">
        <v>13</v>
      </c>
      <c r="K20" s="70" t="s">
        <v>14</v>
      </c>
    </row>
    <row r="21" spans="1:11" s="11" customFormat="1" ht="41.25" customHeight="1" x14ac:dyDescent="0.25">
      <c r="A21" s="74"/>
      <c r="B21" s="75"/>
      <c r="C21" s="75"/>
      <c r="D21" s="75"/>
      <c r="E21" s="75"/>
      <c r="F21" s="12" t="s">
        <v>15</v>
      </c>
      <c r="G21" s="12" t="s">
        <v>16</v>
      </c>
      <c r="H21" s="12" t="s">
        <v>15</v>
      </c>
      <c r="I21" s="12" t="s">
        <v>16</v>
      </c>
      <c r="J21" s="70"/>
      <c r="K21" s="70"/>
    </row>
    <row r="22" spans="1:11" s="16" customFormat="1" ht="20.25" x14ac:dyDescent="0.25">
      <c r="A22" s="13"/>
      <c r="B22" s="71" t="s">
        <v>17</v>
      </c>
      <c r="C22" s="71"/>
      <c r="D22" s="71"/>
      <c r="E22" s="14"/>
      <c r="F22" s="14"/>
      <c r="G22" s="14"/>
      <c r="H22" s="15"/>
      <c r="I22" s="15"/>
      <c r="J22" s="15"/>
      <c r="K22" s="15"/>
    </row>
    <row r="23" spans="1:11" s="11" customFormat="1" ht="20.25" customHeight="1" x14ac:dyDescent="0.25">
      <c r="A23" s="17">
        <v>1</v>
      </c>
      <c r="B23" s="72" t="s">
        <v>18</v>
      </c>
      <c r="C23" s="72"/>
      <c r="D23" s="72"/>
      <c r="E23" s="18">
        <v>24</v>
      </c>
      <c r="F23" s="18">
        <v>10</v>
      </c>
      <c r="G23" s="18">
        <v>2</v>
      </c>
      <c r="H23" s="19"/>
      <c r="I23" s="19"/>
      <c r="J23" s="20">
        <f>H23*F23+I23*G23</f>
        <v>0</v>
      </c>
      <c r="K23" s="20">
        <f>J23*E23</f>
        <v>0</v>
      </c>
    </row>
    <row r="24" spans="1:11" s="11" customFormat="1" ht="20.25" customHeight="1" x14ac:dyDescent="0.25">
      <c r="A24" s="17">
        <v>2</v>
      </c>
      <c r="B24" s="72" t="s">
        <v>19</v>
      </c>
      <c r="C24" s="72"/>
      <c r="D24" s="72"/>
      <c r="E24" s="18">
        <v>0</v>
      </c>
      <c r="F24" s="18">
        <v>15</v>
      </c>
      <c r="G24" s="18">
        <v>3</v>
      </c>
      <c r="H24" s="19"/>
      <c r="I24" s="19"/>
      <c r="J24" s="20">
        <f>H24*F24+I24*G24</f>
        <v>0</v>
      </c>
      <c r="K24" s="20">
        <f>J24*E24</f>
        <v>0</v>
      </c>
    </row>
    <row r="25" spans="1:11" s="11" customFormat="1" ht="21" customHeight="1" x14ac:dyDescent="0.25">
      <c r="A25" s="73" t="s">
        <v>20</v>
      </c>
      <c r="B25" s="73"/>
      <c r="C25" s="73"/>
      <c r="D25" s="73"/>
      <c r="E25" s="18">
        <f>SUM(E23:E24)</f>
        <v>24</v>
      </c>
      <c r="F25" s="68"/>
      <c r="G25" s="68"/>
      <c r="H25" s="68"/>
      <c r="I25" s="68"/>
      <c r="J25" s="68"/>
      <c r="K25" s="20">
        <f>SUM(K23:K24)</f>
        <v>0</v>
      </c>
    </row>
    <row r="26" spans="1:11" s="1" customFormat="1" ht="33.75" customHeight="1" x14ac:dyDescent="0.25">
      <c r="A26" s="76" t="s">
        <v>6</v>
      </c>
      <c r="B26" s="77"/>
      <c r="C26" s="77"/>
      <c r="D26" s="77"/>
      <c r="E26" s="77"/>
      <c r="F26" s="77"/>
      <c r="G26" s="21" t="s">
        <v>21</v>
      </c>
      <c r="H26" s="21"/>
      <c r="I26" s="21"/>
      <c r="J26" s="21"/>
      <c r="K26" s="22"/>
    </row>
    <row r="27" spans="1:11" s="1" customFormat="1" ht="33.75" customHeight="1" x14ac:dyDescent="0.25">
      <c r="A27" s="74" t="s">
        <v>8</v>
      </c>
      <c r="B27" s="75" t="s">
        <v>9</v>
      </c>
      <c r="C27" s="75"/>
      <c r="D27" s="75"/>
      <c r="E27" s="75" t="s">
        <v>10</v>
      </c>
      <c r="F27" s="75" t="s">
        <v>11</v>
      </c>
      <c r="G27" s="75"/>
      <c r="H27" s="70" t="s">
        <v>12</v>
      </c>
      <c r="I27" s="70"/>
      <c r="J27" s="70" t="s">
        <v>13</v>
      </c>
      <c r="K27" s="70" t="s">
        <v>14</v>
      </c>
    </row>
    <row r="28" spans="1:11" s="1" customFormat="1" ht="39.75" customHeight="1" x14ac:dyDescent="0.25">
      <c r="A28" s="74"/>
      <c r="B28" s="75"/>
      <c r="C28" s="75"/>
      <c r="D28" s="75"/>
      <c r="E28" s="75"/>
      <c r="F28" s="12" t="s">
        <v>15</v>
      </c>
      <c r="G28" s="12" t="s">
        <v>16</v>
      </c>
      <c r="H28" s="12" t="s">
        <v>15</v>
      </c>
      <c r="I28" s="12" t="s">
        <v>16</v>
      </c>
      <c r="J28" s="70"/>
      <c r="K28" s="70"/>
    </row>
    <row r="29" spans="1:11" s="1" customFormat="1" ht="20.25" x14ac:dyDescent="0.25">
      <c r="A29" s="13"/>
      <c r="B29" s="71" t="s">
        <v>17</v>
      </c>
      <c r="C29" s="71"/>
      <c r="D29" s="71"/>
      <c r="E29" s="14"/>
      <c r="F29" s="14"/>
      <c r="G29" s="14"/>
      <c r="H29" s="15"/>
      <c r="I29" s="15"/>
      <c r="J29" s="15"/>
      <c r="K29" s="19"/>
    </row>
    <row r="30" spans="1:11" s="1" customFormat="1" ht="20.25" customHeight="1" x14ac:dyDescent="0.25">
      <c r="A30" s="17">
        <v>1</v>
      </c>
      <c r="B30" s="72" t="s">
        <v>18</v>
      </c>
      <c r="C30" s="72"/>
      <c r="D30" s="72"/>
      <c r="E30" s="18">
        <v>8</v>
      </c>
      <c r="F30" s="18">
        <v>10</v>
      </c>
      <c r="G30" s="18">
        <v>2</v>
      </c>
      <c r="H30" s="19"/>
      <c r="I30" s="19"/>
      <c r="J30" s="20">
        <f>H30*F30+I30*G30</f>
        <v>0</v>
      </c>
      <c r="K30" s="20">
        <f>J30*E30</f>
        <v>0</v>
      </c>
    </row>
    <row r="31" spans="1:11" s="1" customFormat="1" ht="20.25" customHeight="1" x14ac:dyDescent="0.25">
      <c r="A31" s="17">
        <v>2</v>
      </c>
      <c r="B31" s="72" t="s">
        <v>19</v>
      </c>
      <c r="C31" s="72"/>
      <c r="D31" s="72"/>
      <c r="E31" s="18">
        <v>0</v>
      </c>
      <c r="F31" s="18">
        <v>15</v>
      </c>
      <c r="G31" s="18">
        <v>3</v>
      </c>
      <c r="H31" s="19"/>
      <c r="I31" s="19"/>
      <c r="J31" s="20">
        <f>H31*F31+I31*G31</f>
        <v>0</v>
      </c>
      <c r="K31" s="20">
        <f>J31*E31</f>
        <v>0</v>
      </c>
    </row>
    <row r="32" spans="1:11" s="1" customFormat="1" ht="20.25" x14ac:dyDescent="0.25">
      <c r="A32" s="73" t="s">
        <v>20</v>
      </c>
      <c r="B32" s="73"/>
      <c r="C32" s="73"/>
      <c r="D32" s="73"/>
      <c r="E32" s="18">
        <f>SUM(E30:E31)</f>
        <v>8</v>
      </c>
      <c r="F32" s="68"/>
      <c r="G32" s="68"/>
      <c r="H32" s="68"/>
      <c r="I32" s="68"/>
      <c r="J32" s="68"/>
      <c r="K32" s="20">
        <f>SUM(K30:K31)</f>
        <v>0</v>
      </c>
    </row>
    <row r="33" spans="1:18" s="1" customFormat="1" ht="21.75" customHeight="1" x14ac:dyDescent="0.25">
      <c r="A33" s="23"/>
      <c r="B33" s="24"/>
      <c r="C33" s="24"/>
      <c r="D33" s="24"/>
      <c r="E33" s="24"/>
      <c r="F33" s="24"/>
      <c r="G33" s="24"/>
      <c r="H33" s="24"/>
      <c r="I33" s="24"/>
      <c r="J33" s="24"/>
      <c r="K33" s="25"/>
    </row>
    <row r="34" spans="1:18" s="1" customFormat="1" ht="21" customHeight="1" x14ac:dyDescent="0.25">
      <c r="A34" s="67" t="s">
        <v>22</v>
      </c>
      <c r="B34" s="67"/>
      <c r="C34" s="67"/>
      <c r="D34" s="67"/>
      <c r="E34" s="18">
        <f>E23+E30</f>
        <v>32</v>
      </c>
      <c r="F34" s="68"/>
      <c r="G34" s="68"/>
      <c r="H34" s="68"/>
      <c r="I34" s="68"/>
      <c r="J34" s="68"/>
      <c r="K34" s="20">
        <f>K23+K30</f>
        <v>0</v>
      </c>
    </row>
    <row r="35" spans="1:18" s="1" customFormat="1" ht="21" customHeight="1" x14ac:dyDescent="0.25">
      <c r="A35" s="67" t="s">
        <v>23</v>
      </c>
      <c r="B35" s="67"/>
      <c r="C35" s="67"/>
      <c r="D35" s="67"/>
      <c r="E35" s="18">
        <f>E24+E31</f>
        <v>0</v>
      </c>
      <c r="F35" s="68"/>
      <c r="G35" s="68"/>
      <c r="H35" s="68"/>
      <c r="I35" s="68"/>
      <c r="J35" s="68"/>
      <c r="K35" s="20">
        <f>K24+K31</f>
        <v>0</v>
      </c>
    </row>
    <row r="36" spans="1:18" s="1" customFormat="1" ht="20.25" x14ac:dyDescent="0.25">
      <c r="A36" s="69" t="s">
        <v>24</v>
      </c>
      <c r="B36" s="69"/>
      <c r="C36" s="69"/>
      <c r="D36" s="26" t="str">
        <f>G13</f>
        <v>№206-2-1</v>
      </c>
      <c r="E36" s="18">
        <f>SUM(E34:E35)</f>
        <v>32</v>
      </c>
      <c r="F36" s="68"/>
      <c r="G36" s="68"/>
      <c r="H36" s="68"/>
      <c r="I36" s="68"/>
      <c r="J36" s="68"/>
      <c r="K36" s="20">
        <f>SUM(K34:K35)</f>
        <v>0</v>
      </c>
    </row>
    <row r="37" spans="1:18" s="29" customFormat="1" ht="15.75" x14ac:dyDescent="0.25">
      <c r="A37" s="27"/>
      <c r="B37" s="28"/>
      <c r="C37" s="28"/>
      <c r="D37" s="28"/>
      <c r="E37" s="28"/>
      <c r="F37" s="28"/>
      <c r="G37" s="28"/>
      <c r="H37" s="28"/>
      <c r="I37" s="28"/>
      <c r="J37" s="28"/>
      <c r="K37" s="28"/>
    </row>
    <row r="38" spans="1:18" s="30" customFormat="1" ht="68.25" customHeight="1" x14ac:dyDescent="0.25">
      <c r="A38" s="66" t="s">
        <v>25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</row>
    <row r="39" spans="1:18" s="30" customFormat="1" ht="21" customHeight="1" x14ac:dyDescent="0.25">
      <c r="A39" s="66" t="s">
        <v>26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</row>
    <row r="40" spans="1:18" s="30" customFormat="1" ht="21" customHeight="1" x14ac:dyDescent="0.25">
      <c r="A40" s="66" t="s">
        <v>52</v>
      </c>
      <c r="B40" s="66"/>
      <c r="C40" s="66"/>
      <c r="D40" s="51"/>
      <c r="E40" s="51"/>
      <c r="F40" s="51"/>
      <c r="G40" s="51"/>
      <c r="H40" s="51"/>
      <c r="I40" s="51"/>
      <c r="J40" s="51"/>
      <c r="K40" s="51"/>
    </row>
    <row r="41" spans="1:18" s="59" customFormat="1" ht="24" customHeight="1" x14ac:dyDescent="0.25">
      <c r="B41" s="64" t="s">
        <v>49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0"/>
      <c r="O41" s="61"/>
      <c r="P41" s="62"/>
      <c r="Q41" s="62"/>
      <c r="R41" s="62"/>
    </row>
    <row r="42" spans="1:18" s="30" customFormat="1" ht="42.75" customHeight="1" x14ac:dyDescent="0.35">
      <c r="A42" s="31"/>
      <c r="B42" s="31"/>
      <c r="C42" s="31"/>
      <c r="D42" s="63"/>
      <c r="E42" s="31"/>
      <c r="F42" s="31"/>
      <c r="G42" s="31"/>
      <c r="H42" s="31"/>
      <c r="I42" s="31"/>
      <c r="J42" s="31"/>
      <c r="L42" s="63"/>
      <c r="M42" s="31"/>
    </row>
    <row r="43" spans="1:18" s="30" customFormat="1" ht="42.75" customHeight="1" x14ac:dyDescent="0.25">
      <c r="A43" s="31"/>
      <c r="B43" s="65" t="s">
        <v>50</v>
      </c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31"/>
    </row>
    <row r="44" spans="1:18" s="30" customFormat="1" ht="15.75" x14ac:dyDescent="0.25">
      <c r="A44" s="34"/>
      <c r="B44" s="34"/>
      <c r="C44" s="34"/>
      <c r="D44" s="34"/>
      <c r="E44" s="34"/>
      <c r="F44" s="34"/>
      <c r="G44" s="34"/>
      <c r="H44" s="34"/>
      <c r="I44" s="34"/>
      <c r="J44" s="34" t="s">
        <v>51</v>
      </c>
      <c r="K44" s="34"/>
      <c r="L44" s="34"/>
      <c r="M44" s="34"/>
    </row>
    <row r="45" spans="1:18" s="30" customFormat="1" ht="15.75" x14ac:dyDescent="0.25">
      <c r="A45" s="34"/>
      <c r="D45" s="34"/>
      <c r="E45" s="34"/>
      <c r="F45" s="34"/>
      <c r="G45" s="34"/>
      <c r="H45" s="34"/>
      <c r="I45" s="34"/>
      <c r="J45" s="34"/>
      <c r="K45" s="34"/>
    </row>
    <row r="46" spans="1:18" s="30" customFormat="1" ht="42.75" customHeight="1" x14ac:dyDescent="0.45">
      <c r="A46" s="31"/>
      <c r="B46" s="31"/>
      <c r="C46" s="31"/>
      <c r="D46" s="32"/>
      <c r="E46" s="31"/>
      <c r="F46" s="31"/>
      <c r="G46" s="31"/>
      <c r="H46" s="31"/>
      <c r="I46" s="31"/>
      <c r="J46" s="33"/>
      <c r="K46" s="33"/>
    </row>
  </sheetData>
  <protectedRanges>
    <protectedRange sqref="H23:I24 H30:I31" name="Диапазон1"/>
  </protectedRanges>
  <mergeCells count="48">
    <mergeCell ref="A14:F14"/>
    <mergeCell ref="B2:C2"/>
    <mergeCell ref="D2:I2"/>
    <mergeCell ref="B4:C4"/>
    <mergeCell ref="D4:I4"/>
    <mergeCell ref="A9:K9"/>
    <mergeCell ref="A10:K10"/>
    <mergeCell ref="A12:G12"/>
    <mergeCell ref="A11:K11"/>
    <mergeCell ref="A13:F13"/>
    <mergeCell ref="A26:F26"/>
    <mergeCell ref="A16:K16"/>
    <mergeCell ref="A19:F19"/>
    <mergeCell ref="A20:A21"/>
    <mergeCell ref="B20:D21"/>
    <mergeCell ref="E20:E21"/>
    <mergeCell ref="F20:G20"/>
    <mergeCell ref="H20:I20"/>
    <mergeCell ref="J20:J21"/>
    <mergeCell ref="K20:K21"/>
    <mergeCell ref="B22:D22"/>
    <mergeCell ref="B23:D23"/>
    <mergeCell ref="B24:D24"/>
    <mergeCell ref="A25:D25"/>
    <mergeCell ref="F25:J25"/>
    <mergeCell ref="K27:K28"/>
    <mergeCell ref="B29:D29"/>
    <mergeCell ref="B30:D30"/>
    <mergeCell ref="B31:D31"/>
    <mergeCell ref="A32:D32"/>
    <mergeCell ref="F32:J32"/>
    <mergeCell ref="A27:A28"/>
    <mergeCell ref="B27:D28"/>
    <mergeCell ref="E27:E28"/>
    <mergeCell ref="F27:G27"/>
    <mergeCell ref="H27:I27"/>
    <mergeCell ref="J27:J28"/>
    <mergeCell ref="A34:D34"/>
    <mergeCell ref="F34:J34"/>
    <mergeCell ref="A35:D35"/>
    <mergeCell ref="F35:J35"/>
    <mergeCell ref="A36:C36"/>
    <mergeCell ref="F36:J36"/>
    <mergeCell ref="B41:M41"/>
    <mergeCell ref="B43:L43"/>
    <mergeCell ref="A40:C40"/>
    <mergeCell ref="A38:K38"/>
    <mergeCell ref="A39:K39"/>
  </mergeCells>
  <pageMargins left="0.98425196850393704" right="0.59055118110236227" top="0.78740157480314965" bottom="0.78740157480314965" header="0.31496062992125984" footer="0.31496062992125984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view="pageBreakPreview" zoomScale="60" zoomScaleNormal="70" workbookViewId="0">
      <selection activeCell="A69" sqref="A69:C69"/>
    </sheetView>
  </sheetViews>
  <sheetFormatPr defaultRowHeight="15" x14ac:dyDescent="0.25"/>
  <cols>
    <col min="2" max="4" width="27.5703125" customWidth="1"/>
    <col min="5" max="11" width="18.140625" customWidth="1"/>
  </cols>
  <sheetData>
    <row r="1" spans="1:13" ht="23.25" x14ac:dyDescent="0.35">
      <c r="K1" s="35" t="s">
        <v>34</v>
      </c>
    </row>
    <row r="2" spans="1:13" s="53" customFormat="1" ht="27" customHeight="1" x14ac:dyDescent="0.25">
      <c r="A2" s="52"/>
      <c r="B2" s="82" t="s">
        <v>46</v>
      </c>
      <c r="C2" s="82"/>
      <c r="D2" s="83" t="s">
        <v>0</v>
      </c>
      <c r="E2" s="83"/>
      <c r="F2" s="83"/>
      <c r="G2" s="83"/>
      <c r="H2" s="83"/>
      <c r="I2" s="83"/>
      <c r="M2" s="54"/>
    </row>
    <row r="3" spans="1:13" s="56" customFormat="1" ht="27" customHeight="1" x14ac:dyDescent="0.25">
      <c r="A3" s="55"/>
    </row>
    <row r="4" spans="1:13" s="53" customFormat="1" ht="27" customHeight="1" x14ac:dyDescent="0.25">
      <c r="A4" s="52"/>
      <c r="B4" s="82" t="s">
        <v>47</v>
      </c>
      <c r="C4" s="82"/>
      <c r="D4" s="83"/>
      <c r="E4" s="83"/>
      <c r="F4" s="83"/>
      <c r="G4" s="83"/>
      <c r="H4" s="83"/>
      <c r="I4" s="83"/>
      <c r="M4" s="54"/>
    </row>
    <row r="5" spans="1:13" s="56" customFormat="1" ht="17.25" customHeight="1" x14ac:dyDescent="0.25">
      <c r="A5" s="55"/>
      <c r="M5" s="54"/>
    </row>
    <row r="6" spans="1:13" s="1" customFormat="1" ht="23.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1" customFormat="1" ht="23.2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s="1" customFormat="1" ht="23.2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s="1" customFormat="1" ht="22.5" customHeight="1" x14ac:dyDescent="0.25">
      <c r="A9" s="84" t="str">
        <f>'[1]206-1-1'!A4:K4</f>
        <v>Раздел сделки:"Сопутствующие услуги, связанные с бурением скважин и ЗБС"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57"/>
      <c r="M9" s="57"/>
    </row>
    <row r="10" spans="1:13" s="1" customFormat="1" ht="22.5" customHeight="1" x14ac:dyDescent="0.25">
      <c r="A10" s="84" t="str">
        <f>'[1]206-1-1'!A5:K5</f>
        <v>Тип  сделки: "Технологическое сопровождение наклонно-направленного бурения и ЗБС"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3" s="1" customFormat="1" ht="45" customHeight="1" x14ac:dyDescent="0.25">
      <c r="A11" s="86" t="s">
        <v>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3" s="56" customFormat="1" ht="45" customHeight="1" x14ac:dyDescent="0.25">
      <c r="A12" s="85" t="s">
        <v>48</v>
      </c>
      <c r="B12" s="85"/>
      <c r="C12" s="85"/>
      <c r="D12" s="85"/>
      <c r="E12" s="85"/>
      <c r="F12" s="85"/>
      <c r="G12" s="85"/>
      <c r="H12" s="58"/>
      <c r="I12" s="58"/>
      <c r="J12" s="58"/>
      <c r="K12" s="58"/>
      <c r="L12" s="58"/>
      <c r="M12" s="58"/>
    </row>
    <row r="13" spans="1:13" s="1" customFormat="1" ht="27" customHeight="1" x14ac:dyDescent="0.25">
      <c r="A13" s="88" t="s">
        <v>2</v>
      </c>
      <c r="B13" s="88"/>
      <c r="C13" s="88"/>
      <c r="D13" s="88"/>
      <c r="E13" s="88"/>
      <c r="F13" s="88"/>
      <c r="G13" s="3" t="str">
        <f>'[2]наименование лотов'!A3</f>
        <v>№206-2-2</v>
      </c>
      <c r="H13" s="3"/>
      <c r="I13" s="3"/>
      <c r="J13" s="3"/>
      <c r="K13" s="3"/>
    </row>
    <row r="14" spans="1:13" s="1" customFormat="1" ht="23.25" customHeight="1" x14ac:dyDescent="0.25">
      <c r="A14" s="81" t="s">
        <v>3</v>
      </c>
      <c r="B14" s="81"/>
      <c r="C14" s="81"/>
      <c r="D14" s="4" t="str">
        <f>'[2]наименование лотов'!B3</f>
        <v>Кетовское,Островное,Южно-Островное,Северо-Островное,Локосовское,Ново-Покурское</v>
      </c>
      <c r="E14" s="36"/>
      <c r="F14" s="36"/>
      <c r="H14" s="4"/>
      <c r="I14" s="4"/>
      <c r="J14" s="4"/>
      <c r="K14" s="4"/>
    </row>
    <row r="15" spans="1:13" s="1" customFormat="1" ht="12" customHeight="1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3" s="1" customFormat="1" ht="12.75" x14ac:dyDescent="0.25">
      <c r="A16" s="78" t="s">
        <v>4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</row>
    <row r="17" spans="1:11" s="1" customFormat="1" ht="12.75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s="1" customFormat="1" ht="24" customHeight="1" thickBot="1" x14ac:dyDescent="0.3">
      <c r="A18" s="7" t="s">
        <v>5</v>
      </c>
      <c r="B18" s="7"/>
      <c r="C18" s="7"/>
      <c r="D18" s="7"/>
      <c r="E18" s="7"/>
      <c r="F18" s="7"/>
      <c r="G18" s="7"/>
      <c r="H18" s="7"/>
      <c r="I18" s="7"/>
      <c r="J18" s="7"/>
      <c r="K18" s="8"/>
    </row>
    <row r="19" spans="1:11" s="1" customFormat="1" ht="24" customHeight="1" x14ac:dyDescent="0.25">
      <c r="A19" s="79" t="s">
        <v>6</v>
      </c>
      <c r="B19" s="80"/>
      <c r="C19" s="80"/>
      <c r="D19" s="80"/>
      <c r="E19" s="80"/>
      <c r="F19" s="80"/>
      <c r="G19" s="9" t="s">
        <v>28</v>
      </c>
      <c r="H19" s="9"/>
      <c r="I19" s="9"/>
      <c r="J19" s="9"/>
      <c r="K19" s="10"/>
    </row>
    <row r="20" spans="1:11" s="1" customFormat="1" ht="40.5" customHeight="1" x14ac:dyDescent="0.25">
      <c r="A20" s="74" t="s">
        <v>8</v>
      </c>
      <c r="B20" s="75" t="s">
        <v>9</v>
      </c>
      <c r="C20" s="75"/>
      <c r="D20" s="75"/>
      <c r="E20" s="75" t="s">
        <v>10</v>
      </c>
      <c r="F20" s="75" t="s">
        <v>11</v>
      </c>
      <c r="G20" s="75"/>
      <c r="H20" s="70" t="s">
        <v>12</v>
      </c>
      <c r="I20" s="70"/>
      <c r="J20" s="70" t="s">
        <v>13</v>
      </c>
      <c r="K20" s="70" t="s">
        <v>14</v>
      </c>
    </row>
    <row r="21" spans="1:11" s="1" customFormat="1" ht="24" customHeight="1" x14ac:dyDescent="0.25">
      <c r="A21" s="74"/>
      <c r="B21" s="75"/>
      <c r="C21" s="75"/>
      <c r="D21" s="75"/>
      <c r="E21" s="75"/>
      <c r="F21" s="12" t="s">
        <v>15</v>
      </c>
      <c r="G21" s="12" t="s">
        <v>16</v>
      </c>
      <c r="H21" s="12" t="s">
        <v>15</v>
      </c>
      <c r="I21" s="12" t="s">
        <v>16</v>
      </c>
      <c r="J21" s="70"/>
      <c r="K21" s="70"/>
    </row>
    <row r="22" spans="1:11" s="1" customFormat="1" ht="24" customHeight="1" x14ac:dyDescent="0.25">
      <c r="A22" s="13"/>
      <c r="B22" s="71" t="s">
        <v>17</v>
      </c>
      <c r="C22" s="71"/>
      <c r="D22" s="71"/>
      <c r="E22" s="14"/>
      <c r="F22" s="14"/>
      <c r="G22" s="14"/>
      <c r="H22" s="15"/>
      <c r="I22" s="15"/>
      <c r="J22" s="15"/>
      <c r="K22" s="15"/>
    </row>
    <row r="23" spans="1:11" s="1" customFormat="1" ht="24" customHeight="1" x14ac:dyDescent="0.25">
      <c r="A23" s="17">
        <v>1</v>
      </c>
      <c r="B23" s="72" t="s">
        <v>18</v>
      </c>
      <c r="C23" s="72"/>
      <c r="D23" s="72"/>
      <c r="E23" s="18">
        <v>6</v>
      </c>
      <c r="F23" s="18">
        <v>10</v>
      </c>
      <c r="G23" s="18">
        <v>2</v>
      </c>
      <c r="H23" s="19"/>
      <c r="I23" s="19"/>
      <c r="J23" s="20">
        <f>H23*F23+I23*G23</f>
        <v>0</v>
      </c>
      <c r="K23" s="20">
        <f>J23*E23</f>
        <v>0</v>
      </c>
    </row>
    <row r="24" spans="1:11" s="1" customFormat="1" ht="24" customHeight="1" x14ac:dyDescent="0.25">
      <c r="A24" s="17">
        <v>2</v>
      </c>
      <c r="B24" s="72" t="s">
        <v>19</v>
      </c>
      <c r="C24" s="72"/>
      <c r="D24" s="72"/>
      <c r="E24" s="18">
        <v>0</v>
      </c>
      <c r="F24" s="18">
        <v>15</v>
      </c>
      <c r="G24" s="18">
        <v>3</v>
      </c>
      <c r="H24" s="19"/>
      <c r="I24" s="19"/>
      <c r="J24" s="20">
        <f>H24*F24+I24*G24</f>
        <v>0</v>
      </c>
      <c r="K24" s="20">
        <f>J24*E24</f>
        <v>0</v>
      </c>
    </row>
    <row r="25" spans="1:11" s="1" customFormat="1" ht="24" customHeight="1" x14ac:dyDescent="0.25">
      <c r="A25" s="73" t="s">
        <v>20</v>
      </c>
      <c r="B25" s="73"/>
      <c r="C25" s="73"/>
      <c r="D25" s="73"/>
      <c r="E25" s="18">
        <f>SUM(E23:E24)</f>
        <v>6</v>
      </c>
      <c r="F25" s="68"/>
      <c r="G25" s="68"/>
      <c r="H25" s="68"/>
      <c r="I25" s="68"/>
      <c r="J25" s="68"/>
      <c r="K25" s="20">
        <f>SUM(K23:K24)</f>
        <v>0</v>
      </c>
    </row>
    <row r="26" spans="1:11" s="1" customFormat="1" ht="24" customHeight="1" x14ac:dyDescent="0.25">
      <c r="A26" s="76" t="s">
        <v>6</v>
      </c>
      <c r="B26" s="77"/>
      <c r="C26" s="77"/>
      <c r="D26" s="77"/>
      <c r="E26" s="77"/>
      <c r="F26" s="77"/>
      <c r="G26" s="21" t="s">
        <v>29</v>
      </c>
      <c r="H26" s="21"/>
      <c r="I26" s="21"/>
      <c r="J26" s="21"/>
      <c r="K26" s="37"/>
    </row>
    <row r="27" spans="1:11" s="1" customFormat="1" ht="39" customHeight="1" x14ac:dyDescent="0.25">
      <c r="A27" s="74" t="s">
        <v>8</v>
      </c>
      <c r="B27" s="75" t="s">
        <v>9</v>
      </c>
      <c r="C27" s="75"/>
      <c r="D27" s="75"/>
      <c r="E27" s="75" t="s">
        <v>10</v>
      </c>
      <c r="F27" s="75" t="s">
        <v>11</v>
      </c>
      <c r="G27" s="75"/>
      <c r="H27" s="70" t="s">
        <v>12</v>
      </c>
      <c r="I27" s="70"/>
      <c r="J27" s="70" t="s">
        <v>13</v>
      </c>
      <c r="K27" s="70" t="s">
        <v>14</v>
      </c>
    </row>
    <row r="28" spans="1:11" s="1" customFormat="1" ht="24" customHeight="1" x14ac:dyDescent="0.25">
      <c r="A28" s="74"/>
      <c r="B28" s="75"/>
      <c r="C28" s="75"/>
      <c r="D28" s="75"/>
      <c r="E28" s="75"/>
      <c r="F28" s="12" t="s">
        <v>15</v>
      </c>
      <c r="G28" s="12" t="s">
        <v>16</v>
      </c>
      <c r="H28" s="12" t="s">
        <v>15</v>
      </c>
      <c r="I28" s="12" t="s">
        <v>16</v>
      </c>
      <c r="J28" s="70"/>
      <c r="K28" s="70"/>
    </row>
    <row r="29" spans="1:11" s="1" customFormat="1" ht="24" customHeight="1" x14ac:dyDescent="0.25">
      <c r="A29" s="13"/>
      <c r="B29" s="71" t="s">
        <v>17</v>
      </c>
      <c r="C29" s="71"/>
      <c r="D29" s="71"/>
      <c r="E29" s="14"/>
      <c r="F29" s="14"/>
      <c r="G29" s="14"/>
      <c r="H29" s="15"/>
      <c r="I29" s="15"/>
      <c r="J29" s="15"/>
      <c r="K29" s="15"/>
    </row>
    <row r="30" spans="1:11" s="1" customFormat="1" ht="24" customHeight="1" x14ac:dyDescent="0.25">
      <c r="A30" s="17">
        <v>1</v>
      </c>
      <c r="B30" s="72" t="s">
        <v>18</v>
      </c>
      <c r="C30" s="72"/>
      <c r="D30" s="72"/>
      <c r="E30" s="18">
        <v>5</v>
      </c>
      <c r="F30" s="18">
        <v>10</v>
      </c>
      <c r="G30" s="18">
        <v>2</v>
      </c>
      <c r="H30" s="19"/>
      <c r="I30" s="19"/>
      <c r="J30" s="20">
        <f>H30*F30+I30*G30</f>
        <v>0</v>
      </c>
      <c r="K30" s="20">
        <f>J30*E30</f>
        <v>0</v>
      </c>
    </row>
    <row r="31" spans="1:11" s="1" customFormat="1" ht="24" customHeight="1" x14ac:dyDescent="0.25">
      <c r="A31" s="17">
        <v>2</v>
      </c>
      <c r="B31" s="72" t="s">
        <v>19</v>
      </c>
      <c r="C31" s="72"/>
      <c r="D31" s="72"/>
      <c r="E31" s="18">
        <v>5</v>
      </c>
      <c r="F31" s="18">
        <v>15</v>
      </c>
      <c r="G31" s="18">
        <v>3</v>
      </c>
      <c r="H31" s="19"/>
      <c r="I31" s="19"/>
      <c r="J31" s="20">
        <f>H31*F31+I31*G31</f>
        <v>0</v>
      </c>
      <c r="K31" s="20">
        <f>J31*E31</f>
        <v>0</v>
      </c>
    </row>
    <row r="32" spans="1:11" s="1" customFormat="1" ht="24" customHeight="1" x14ac:dyDescent="0.25">
      <c r="A32" s="73" t="s">
        <v>20</v>
      </c>
      <c r="B32" s="73"/>
      <c r="C32" s="73"/>
      <c r="D32" s="73"/>
      <c r="E32" s="18">
        <f>SUM(E30:E31)</f>
        <v>10</v>
      </c>
      <c r="F32" s="68"/>
      <c r="G32" s="68"/>
      <c r="H32" s="68"/>
      <c r="I32" s="68"/>
      <c r="J32" s="68"/>
      <c r="K32" s="20">
        <f>SUM(K30:K31)</f>
        <v>0</v>
      </c>
    </row>
    <row r="33" spans="1:11" s="1" customFormat="1" ht="24" customHeight="1" x14ac:dyDescent="0.25">
      <c r="A33" s="76" t="s">
        <v>6</v>
      </c>
      <c r="B33" s="77"/>
      <c r="C33" s="77"/>
      <c r="D33" s="77"/>
      <c r="E33" s="77"/>
      <c r="F33" s="77"/>
      <c r="G33" s="21" t="s">
        <v>30</v>
      </c>
      <c r="H33" s="21"/>
      <c r="I33" s="21"/>
      <c r="J33" s="21"/>
      <c r="K33" s="37"/>
    </row>
    <row r="34" spans="1:11" s="1" customFormat="1" ht="36.75" customHeight="1" x14ac:dyDescent="0.25">
      <c r="A34" s="74" t="s">
        <v>8</v>
      </c>
      <c r="B34" s="75" t="s">
        <v>9</v>
      </c>
      <c r="C34" s="75"/>
      <c r="D34" s="75"/>
      <c r="E34" s="75" t="s">
        <v>10</v>
      </c>
      <c r="F34" s="75" t="s">
        <v>11</v>
      </c>
      <c r="G34" s="75"/>
      <c r="H34" s="70" t="s">
        <v>12</v>
      </c>
      <c r="I34" s="70"/>
      <c r="J34" s="70" t="s">
        <v>13</v>
      </c>
      <c r="K34" s="70" t="s">
        <v>14</v>
      </c>
    </row>
    <row r="35" spans="1:11" s="1" customFormat="1" ht="33.75" customHeight="1" x14ac:dyDescent="0.25">
      <c r="A35" s="74"/>
      <c r="B35" s="75"/>
      <c r="C35" s="75"/>
      <c r="D35" s="75"/>
      <c r="E35" s="75"/>
      <c r="F35" s="12" t="s">
        <v>15</v>
      </c>
      <c r="G35" s="12" t="s">
        <v>16</v>
      </c>
      <c r="H35" s="12" t="s">
        <v>15</v>
      </c>
      <c r="I35" s="12" t="s">
        <v>16</v>
      </c>
      <c r="J35" s="70"/>
      <c r="K35" s="70"/>
    </row>
    <row r="36" spans="1:11" s="1" customFormat="1" ht="24" customHeight="1" x14ac:dyDescent="0.25">
      <c r="A36" s="13"/>
      <c r="B36" s="71" t="s">
        <v>17</v>
      </c>
      <c r="C36" s="71"/>
      <c r="D36" s="71"/>
      <c r="E36" s="14"/>
      <c r="F36" s="14"/>
      <c r="G36" s="14"/>
      <c r="H36" s="15"/>
      <c r="I36" s="15"/>
      <c r="J36" s="15"/>
      <c r="K36" s="15"/>
    </row>
    <row r="37" spans="1:11" s="1" customFormat="1" ht="24" customHeight="1" x14ac:dyDescent="0.25">
      <c r="A37" s="17">
        <v>1</v>
      </c>
      <c r="B37" s="72" t="s">
        <v>18</v>
      </c>
      <c r="C37" s="72"/>
      <c r="D37" s="72"/>
      <c r="E37" s="18">
        <v>5</v>
      </c>
      <c r="F37" s="18">
        <v>10</v>
      </c>
      <c r="G37" s="18">
        <v>2</v>
      </c>
      <c r="H37" s="19"/>
      <c r="I37" s="19"/>
      <c r="J37" s="20">
        <f>H37*F37+I37*G37</f>
        <v>0</v>
      </c>
      <c r="K37" s="20">
        <f>J37*E37</f>
        <v>0</v>
      </c>
    </row>
    <row r="38" spans="1:11" s="1" customFormat="1" ht="24" customHeight="1" x14ac:dyDescent="0.25">
      <c r="A38" s="17">
        <v>2</v>
      </c>
      <c r="B38" s="72" t="s">
        <v>19</v>
      </c>
      <c r="C38" s="72"/>
      <c r="D38" s="72"/>
      <c r="E38" s="18">
        <v>0</v>
      </c>
      <c r="F38" s="18">
        <v>15</v>
      </c>
      <c r="G38" s="18">
        <v>3</v>
      </c>
      <c r="H38" s="19"/>
      <c r="I38" s="19"/>
      <c r="J38" s="20">
        <f>H38*F38+I38*G38</f>
        <v>0</v>
      </c>
      <c r="K38" s="20">
        <f>J38*E38</f>
        <v>0</v>
      </c>
    </row>
    <row r="39" spans="1:11" s="1" customFormat="1" ht="24" customHeight="1" x14ac:dyDescent="0.25">
      <c r="A39" s="73" t="s">
        <v>20</v>
      </c>
      <c r="B39" s="73"/>
      <c r="C39" s="73"/>
      <c r="D39" s="73"/>
      <c r="E39" s="18">
        <f>SUM(E37:E38)</f>
        <v>5</v>
      </c>
      <c r="F39" s="68"/>
      <c r="G39" s="68"/>
      <c r="H39" s="68"/>
      <c r="I39" s="68"/>
      <c r="J39" s="68"/>
      <c r="K39" s="20">
        <f>SUM(K37:K38)</f>
        <v>0</v>
      </c>
    </row>
    <row r="40" spans="1:11" s="1" customFormat="1" ht="24" customHeight="1" x14ac:dyDescent="0.25">
      <c r="A40" s="76" t="s">
        <v>6</v>
      </c>
      <c r="B40" s="77"/>
      <c r="C40" s="77"/>
      <c r="D40" s="77"/>
      <c r="E40" s="77"/>
      <c r="F40" s="77"/>
      <c r="G40" s="21" t="s">
        <v>31</v>
      </c>
      <c r="H40" s="21"/>
      <c r="I40" s="21"/>
      <c r="J40" s="21"/>
      <c r="K40" s="37"/>
    </row>
    <row r="41" spans="1:11" s="1" customFormat="1" ht="46.5" customHeight="1" x14ac:dyDescent="0.25">
      <c r="A41" s="74" t="s">
        <v>8</v>
      </c>
      <c r="B41" s="75" t="s">
        <v>9</v>
      </c>
      <c r="C41" s="75"/>
      <c r="D41" s="75"/>
      <c r="E41" s="75" t="s">
        <v>10</v>
      </c>
      <c r="F41" s="75" t="s">
        <v>11</v>
      </c>
      <c r="G41" s="75"/>
      <c r="H41" s="70" t="s">
        <v>12</v>
      </c>
      <c r="I41" s="70"/>
      <c r="J41" s="70" t="s">
        <v>13</v>
      </c>
      <c r="K41" s="70" t="s">
        <v>14</v>
      </c>
    </row>
    <row r="42" spans="1:11" s="1" customFormat="1" ht="24" customHeight="1" x14ac:dyDescent="0.25">
      <c r="A42" s="74"/>
      <c r="B42" s="75"/>
      <c r="C42" s="75"/>
      <c r="D42" s="75"/>
      <c r="E42" s="75"/>
      <c r="F42" s="12" t="s">
        <v>15</v>
      </c>
      <c r="G42" s="12" t="s">
        <v>16</v>
      </c>
      <c r="H42" s="12" t="s">
        <v>15</v>
      </c>
      <c r="I42" s="12" t="s">
        <v>16</v>
      </c>
      <c r="J42" s="70"/>
      <c r="K42" s="70"/>
    </row>
    <row r="43" spans="1:11" s="1" customFormat="1" ht="24" customHeight="1" x14ac:dyDescent="0.25">
      <c r="A43" s="13"/>
      <c r="B43" s="71" t="s">
        <v>17</v>
      </c>
      <c r="C43" s="71"/>
      <c r="D43" s="71"/>
      <c r="E43" s="14"/>
      <c r="F43" s="14"/>
      <c r="G43" s="14"/>
      <c r="H43" s="15"/>
      <c r="I43" s="15"/>
      <c r="J43" s="15"/>
      <c r="K43" s="15"/>
    </row>
    <row r="44" spans="1:11" s="1" customFormat="1" ht="24" customHeight="1" x14ac:dyDescent="0.25">
      <c r="A44" s="17">
        <v>1</v>
      </c>
      <c r="B44" s="72" t="s">
        <v>18</v>
      </c>
      <c r="C44" s="72"/>
      <c r="D44" s="72"/>
      <c r="E44" s="18">
        <v>7</v>
      </c>
      <c r="F44" s="18">
        <v>10</v>
      </c>
      <c r="G44" s="18">
        <v>2</v>
      </c>
      <c r="H44" s="19"/>
      <c r="I44" s="19"/>
      <c r="J44" s="20">
        <f>H44*F44+I44*G44</f>
        <v>0</v>
      </c>
      <c r="K44" s="20">
        <f>J44*E44</f>
        <v>0</v>
      </c>
    </row>
    <row r="45" spans="1:11" s="1" customFormat="1" ht="24" customHeight="1" x14ac:dyDescent="0.25">
      <c r="A45" s="17">
        <v>2</v>
      </c>
      <c r="B45" s="72" t="s">
        <v>19</v>
      </c>
      <c r="C45" s="72"/>
      <c r="D45" s="72"/>
      <c r="E45" s="18">
        <v>0</v>
      </c>
      <c r="F45" s="18">
        <v>15</v>
      </c>
      <c r="G45" s="18">
        <v>3</v>
      </c>
      <c r="H45" s="19"/>
      <c r="I45" s="19"/>
      <c r="J45" s="20">
        <f>H45*F45+I45*G45</f>
        <v>0</v>
      </c>
      <c r="K45" s="20">
        <f>J45*E45</f>
        <v>0</v>
      </c>
    </row>
    <row r="46" spans="1:11" s="1" customFormat="1" ht="24" customHeight="1" x14ac:dyDescent="0.25">
      <c r="A46" s="73" t="s">
        <v>20</v>
      </c>
      <c r="B46" s="73"/>
      <c r="C46" s="73"/>
      <c r="D46" s="73"/>
      <c r="E46" s="18">
        <f>SUM(E44:E45)</f>
        <v>7</v>
      </c>
      <c r="F46" s="68"/>
      <c r="G46" s="68"/>
      <c r="H46" s="68"/>
      <c r="I46" s="68"/>
      <c r="J46" s="68"/>
      <c r="K46" s="20">
        <f>SUM(K44:K45)</f>
        <v>0</v>
      </c>
    </row>
    <row r="47" spans="1:11" s="1" customFormat="1" ht="24" customHeight="1" x14ac:dyDescent="0.25">
      <c r="A47" s="76" t="s">
        <v>6</v>
      </c>
      <c r="B47" s="77"/>
      <c r="C47" s="77"/>
      <c r="D47" s="77"/>
      <c r="E47" s="77"/>
      <c r="F47" s="77"/>
      <c r="G47" s="21" t="s">
        <v>32</v>
      </c>
      <c r="H47" s="21"/>
      <c r="I47" s="21"/>
      <c r="J47" s="21"/>
      <c r="K47" s="37"/>
    </row>
    <row r="48" spans="1:11" s="1" customFormat="1" ht="33.75" customHeight="1" x14ac:dyDescent="0.25">
      <c r="A48" s="74" t="s">
        <v>8</v>
      </c>
      <c r="B48" s="75" t="s">
        <v>9</v>
      </c>
      <c r="C48" s="75"/>
      <c r="D48" s="75"/>
      <c r="E48" s="75" t="s">
        <v>10</v>
      </c>
      <c r="F48" s="75" t="s">
        <v>11</v>
      </c>
      <c r="G48" s="75"/>
      <c r="H48" s="70" t="s">
        <v>12</v>
      </c>
      <c r="I48" s="70"/>
      <c r="J48" s="70" t="s">
        <v>13</v>
      </c>
      <c r="K48" s="70" t="s">
        <v>14</v>
      </c>
    </row>
    <row r="49" spans="1:11" s="1" customFormat="1" ht="24" customHeight="1" x14ac:dyDescent="0.25">
      <c r="A49" s="74"/>
      <c r="B49" s="75"/>
      <c r="C49" s="75"/>
      <c r="D49" s="75"/>
      <c r="E49" s="75"/>
      <c r="F49" s="12" t="s">
        <v>15</v>
      </c>
      <c r="G49" s="12" t="s">
        <v>16</v>
      </c>
      <c r="H49" s="12" t="s">
        <v>15</v>
      </c>
      <c r="I49" s="12" t="s">
        <v>16</v>
      </c>
      <c r="J49" s="70"/>
      <c r="K49" s="70"/>
    </row>
    <row r="50" spans="1:11" s="1" customFormat="1" ht="24" customHeight="1" x14ac:dyDescent="0.25">
      <c r="A50" s="13"/>
      <c r="B50" s="71" t="s">
        <v>17</v>
      </c>
      <c r="C50" s="71"/>
      <c r="D50" s="71"/>
      <c r="E50" s="14"/>
      <c r="F50" s="14"/>
      <c r="G50" s="14"/>
      <c r="H50" s="15"/>
      <c r="I50" s="15"/>
      <c r="J50" s="15"/>
      <c r="K50" s="15"/>
    </row>
    <row r="51" spans="1:11" s="1" customFormat="1" ht="24" customHeight="1" x14ac:dyDescent="0.25">
      <c r="A51" s="17">
        <v>1</v>
      </c>
      <c r="B51" s="72" t="s">
        <v>18</v>
      </c>
      <c r="C51" s="72"/>
      <c r="D51" s="72"/>
      <c r="E51" s="18">
        <v>3</v>
      </c>
      <c r="F51" s="18">
        <v>10</v>
      </c>
      <c r="G51" s="18">
        <v>2</v>
      </c>
      <c r="H51" s="19"/>
      <c r="I51" s="19"/>
      <c r="J51" s="20">
        <f>H51*F51+I51*G51</f>
        <v>0</v>
      </c>
      <c r="K51" s="20">
        <f>J51*E51</f>
        <v>0</v>
      </c>
    </row>
    <row r="52" spans="1:11" s="1" customFormat="1" ht="24" customHeight="1" x14ac:dyDescent="0.25">
      <c r="A52" s="17">
        <v>2</v>
      </c>
      <c r="B52" s="72" t="s">
        <v>19</v>
      </c>
      <c r="C52" s="72"/>
      <c r="D52" s="72"/>
      <c r="E52" s="18">
        <v>0</v>
      </c>
      <c r="F52" s="18">
        <v>15</v>
      </c>
      <c r="G52" s="18">
        <v>3</v>
      </c>
      <c r="H52" s="19"/>
      <c r="I52" s="19"/>
      <c r="J52" s="20">
        <f>H52*F52+I52*G52</f>
        <v>0</v>
      </c>
      <c r="K52" s="20">
        <f>J52*E52</f>
        <v>0</v>
      </c>
    </row>
    <row r="53" spans="1:11" s="1" customFormat="1" ht="24" customHeight="1" x14ac:dyDescent="0.25">
      <c r="A53" s="73" t="s">
        <v>20</v>
      </c>
      <c r="B53" s="73"/>
      <c r="C53" s="73"/>
      <c r="D53" s="73"/>
      <c r="E53" s="18">
        <f>SUM(E51:E52)</f>
        <v>3</v>
      </c>
      <c r="F53" s="68"/>
      <c r="G53" s="68"/>
      <c r="H53" s="68"/>
      <c r="I53" s="68"/>
      <c r="J53" s="68"/>
      <c r="K53" s="20">
        <f>SUM(K51:K52)</f>
        <v>0</v>
      </c>
    </row>
    <row r="54" spans="1:11" s="1" customFormat="1" ht="24" customHeight="1" x14ac:dyDescent="0.25">
      <c r="A54" s="76" t="s">
        <v>6</v>
      </c>
      <c r="B54" s="77"/>
      <c r="C54" s="77"/>
      <c r="D54" s="77"/>
      <c r="E54" s="77"/>
      <c r="F54" s="77"/>
      <c r="G54" s="21" t="s">
        <v>33</v>
      </c>
      <c r="H54" s="21"/>
      <c r="I54" s="21"/>
      <c r="J54" s="21"/>
      <c r="K54" s="37"/>
    </row>
    <row r="55" spans="1:11" s="1" customFormat="1" ht="35.25" customHeight="1" x14ac:dyDescent="0.25">
      <c r="A55" s="74" t="s">
        <v>8</v>
      </c>
      <c r="B55" s="75" t="s">
        <v>9</v>
      </c>
      <c r="C55" s="75"/>
      <c r="D55" s="75"/>
      <c r="E55" s="75" t="s">
        <v>10</v>
      </c>
      <c r="F55" s="75" t="s">
        <v>11</v>
      </c>
      <c r="G55" s="75"/>
      <c r="H55" s="70" t="s">
        <v>12</v>
      </c>
      <c r="I55" s="70"/>
      <c r="J55" s="70" t="s">
        <v>13</v>
      </c>
      <c r="K55" s="70" t="s">
        <v>14</v>
      </c>
    </row>
    <row r="56" spans="1:11" s="1" customFormat="1" ht="24" customHeight="1" x14ac:dyDescent="0.25">
      <c r="A56" s="74"/>
      <c r="B56" s="75"/>
      <c r="C56" s="75"/>
      <c r="D56" s="75"/>
      <c r="E56" s="75"/>
      <c r="F56" s="12" t="s">
        <v>15</v>
      </c>
      <c r="G56" s="12" t="s">
        <v>16</v>
      </c>
      <c r="H56" s="12" t="s">
        <v>15</v>
      </c>
      <c r="I56" s="12" t="s">
        <v>16</v>
      </c>
      <c r="J56" s="70"/>
      <c r="K56" s="70"/>
    </row>
    <row r="57" spans="1:11" s="1" customFormat="1" ht="24" customHeight="1" x14ac:dyDescent="0.25">
      <c r="A57" s="13"/>
      <c r="B57" s="71" t="s">
        <v>17</v>
      </c>
      <c r="C57" s="71"/>
      <c r="D57" s="71"/>
      <c r="E57" s="14"/>
      <c r="F57" s="14"/>
      <c r="G57" s="14"/>
      <c r="H57" s="15"/>
      <c r="I57" s="15"/>
      <c r="J57" s="15"/>
      <c r="K57" s="15"/>
    </row>
    <row r="58" spans="1:11" s="1" customFormat="1" ht="24" customHeight="1" x14ac:dyDescent="0.25">
      <c r="A58" s="17">
        <v>1</v>
      </c>
      <c r="B58" s="72" t="s">
        <v>18</v>
      </c>
      <c r="C58" s="72"/>
      <c r="D58" s="72"/>
      <c r="E58" s="18">
        <v>12</v>
      </c>
      <c r="F58" s="18">
        <v>10</v>
      </c>
      <c r="G58" s="18">
        <v>2</v>
      </c>
      <c r="H58" s="19"/>
      <c r="I58" s="19"/>
      <c r="J58" s="20">
        <f>H58*F58+I58*G58</f>
        <v>0</v>
      </c>
      <c r="K58" s="20">
        <f>J58*E58</f>
        <v>0</v>
      </c>
    </row>
    <row r="59" spans="1:11" s="1" customFormat="1" ht="24" customHeight="1" x14ac:dyDescent="0.25">
      <c r="A59" s="17">
        <v>2</v>
      </c>
      <c r="B59" s="72" t="s">
        <v>19</v>
      </c>
      <c r="C59" s="72"/>
      <c r="D59" s="72"/>
      <c r="E59" s="18">
        <v>1</v>
      </c>
      <c r="F59" s="18">
        <v>15</v>
      </c>
      <c r="G59" s="18">
        <v>3</v>
      </c>
      <c r="H59" s="19"/>
      <c r="I59" s="19"/>
      <c r="J59" s="20">
        <f>H59*F59+I59*G59</f>
        <v>0</v>
      </c>
      <c r="K59" s="20">
        <f>J59*E59</f>
        <v>0</v>
      </c>
    </row>
    <row r="60" spans="1:11" s="1" customFormat="1" ht="24" customHeight="1" x14ac:dyDescent="0.25">
      <c r="A60" s="73" t="s">
        <v>20</v>
      </c>
      <c r="B60" s="73"/>
      <c r="C60" s="73"/>
      <c r="D60" s="73"/>
      <c r="E60" s="18">
        <f>SUM(E58:E59)</f>
        <v>13</v>
      </c>
      <c r="F60" s="68"/>
      <c r="G60" s="68"/>
      <c r="H60" s="68"/>
      <c r="I60" s="68"/>
      <c r="J60" s="68"/>
      <c r="K60" s="20">
        <f>SUM(K58:K59)</f>
        <v>0</v>
      </c>
    </row>
    <row r="61" spans="1:11" s="1" customFormat="1" ht="24" customHeight="1" x14ac:dyDescent="0.25">
      <c r="A61" s="23"/>
      <c r="B61" s="24"/>
      <c r="C61" s="24"/>
      <c r="D61" s="24"/>
      <c r="E61" s="24"/>
      <c r="F61" s="24"/>
      <c r="G61" s="24"/>
      <c r="H61" s="24"/>
      <c r="I61" s="24"/>
      <c r="J61" s="24"/>
      <c r="K61" s="25"/>
    </row>
    <row r="62" spans="1:11" s="1" customFormat="1" ht="24" customHeight="1" x14ac:dyDescent="0.25">
      <c r="A62" s="67" t="s">
        <v>22</v>
      </c>
      <c r="B62" s="67"/>
      <c r="C62" s="67"/>
      <c r="D62" s="67"/>
      <c r="E62" s="18">
        <f>E30+E37+E44+E23+E51+E58</f>
        <v>38</v>
      </c>
      <c r="F62" s="68"/>
      <c r="G62" s="68"/>
      <c r="H62" s="68"/>
      <c r="I62" s="68"/>
      <c r="J62" s="68"/>
      <c r="K62" s="38">
        <f>K30+K37+K44+K23+K51+K58</f>
        <v>0</v>
      </c>
    </row>
    <row r="63" spans="1:11" s="1" customFormat="1" ht="24" customHeight="1" x14ac:dyDescent="0.25">
      <c r="A63" s="67" t="s">
        <v>23</v>
      </c>
      <c r="B63" s="67"/>
      <c r="C63" s="67"/>
      <c r="D63" s="67"/>
      <c r="E63" s="18">
        <f>E24+E52+E59+E31+E38+E45</f>
        <v>6</v>
      </c>
      <c r="F63" s="68"/>
      <c r="G63" s="68"/>
      <c r="H63" s="68"/>
      <c r="I63" s="68"/>
      <c r="J63" s="68"/>
      <c r="K63" s="38">
        <f>K24+K31+K38+K45+K52+K59</f>
        <v>0</v>
      </c>
    </row>
    <row r="64" spans="1:11" s="1" customFormat="1" ht="37.5" customHeight="1" x14ac:dyDescent="0.25">
      <c r="A64" s="69" t="s">
        <v>24</v>
      </c>
      <c r="B64" s="69"/>
      <c r="C64" s="69"/>
      <c r="D64" s="26" t="str">
        <f>G13</f>
        <v>№206-2-2</v>
      </c>
      <c r="E64" s="18">
        <f>SUM(E62:E63)</f>
        <v>44</v>
      </c>
      <c r="F64" s="68"/>
      <c r="G64" s="68"/>
      <c r="H64" s="68"/>
      <c r="I64" s="68"/>
      <c r="J64" s="68"/>
      <c r="K64" s="20">
        <f>SUM(K62:K63)</f>
        <v>0</v>
      </c>
    </row>
    <row r="65" spans="1:18" s="29" customFormat="1" ht="15.75" x14ac:dyDescent="0.25">
      <c r="A65" s="27"/>
      <c r="B65" s="28"/>
      <c r="C65" s="28"/>
      <c r="D65" s="28"/>
      <c r="E65" s="28"/>
      <c r="F65" s="28"/>
      <c r="G65" s="28"/>
      <c r="H65" s="28"/>
      <c r="I65" s="28"/>
      <c r="J65" s="28"/>
      <c r="K65" s="28"/>
    </row>
    <row r="66" spans="1:18" s="1" customFormat="1" ht="62.25" customHeight="1" x14ac:dyDescent="0.25">
      <c r="A66" s="66" t="s">
        <v>25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</row>
    <row r="67" spans="1:18" s="1" customFormat="1" ht="15.75" customHeight="1" x14ac:dyDescent="0.25">
      <c r="A67" s="39"/>
      <c r="B67" s="40"/>
      <c r="C67" s="89"/>
      <c r="D67" s="89"/>
      <c r="E67" s="89"/>
      <c r="F67" s="41"/>
      <c r="G67" s="41"/>
      <c r="H67" s="40"/>
      <c r="I67" s="40"/>
      <c r="J67" s="40"/>
      <c r="K67" s="40"/>
    </row>
    <row r="68" spans="1:18" s="1" customFormat="1" ht="15.75" customHeight="1" x14ac:dyDescent="0.25">
      <c r="A68" s="66" t="s">
        <v>26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</row>
    <row r="69" spans="1:18" s="30" customFormat="1" ht="27.75" customHeight="1" x14ac:dyDescent="0.45">
      <c r="A69" s="66" t="s">
        <v>52</v>
      </c>
      <c r="B69" s="66"/>
      <c r="C69" s="66"/>
      <c r="D69" s="32"/>
      <c r="E69" s="31"/>
      <c r="F69" s="31"/>
      <c r="G69" s="31"/>
      <c r="H69" s="31"/>
      <c r="I69" s="31"/>
      <c r="J69" s="33"/>
      <c r="K69" s="33"/>
    </row>
    <row r="70" spans="1:18" s="59" customFormat="1" ht="24" customHeight="1" x14ac:dyDescent="0.25">
      <c r="B70" s="64" t="s">
        <v>49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0"/>
      <c r="O70" s="61"/>
      <c r="P70" s="62"/>
      <c r="Q70" s="62"/>
      <c r="R70" s="62"/>
    </row>
    <row r="71" spans="1:18" s="30" customFormat="1" ht="42.75" customHeight="1" x14ac:dyDescent="0.35">
      <c r="A71" s="31"/>
      <c r="B71" s="31"/>
      <c r="C71" s="31"/>
      <c r="D71" s="63"/>
      <c r="E71" s="31"/>
      <c r="F71" s="31"/>
      <c r="G71" s="31"/>
      <c r="H71" s="31"/>
      <c r="I71" s="31"/>
      <c r="J71" s="31"/>
      <c r="L71" s="63"/>
      <c r="M71" s="31"/>
    </row>
    <row r="72" spans="1:18" s="30" customFormat="1" ht="42.75" customHeight="1" x14ac:dyDescent="0.25">
      <c r="A72" s="31"/>
      <c r="B72" s="65" t="s">
        <v>50</v>
      </c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31"/>
    </row>
    <row r="73" spans="1:18" s="30" customFormat="1" ht="15.75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 t="s">
        <v>51</v>
      </c>
      <c r="K73" s="34"/>
      <c r="L73" s="34"/>
      <c r="M73" s="34"/>
    </row>
    <row r="74" spans="1:18" s="30" customFormat="1" ht="15.75" x14ac:dyDescent="0.25">
      <c r="A74" s="34"/>
      <c r="D74" s="34"/>
      <c r="E74" s="34"/>
      <c r="F74" s="34"/>
      <c r="G74" s="34"/>
      <c r="H74" s="34"/>
      <c r="I74" s="34"/>
      <c r="J74" s="34"/>
      <c r="K74" s="34"/>
    </row>
  </sheetData>
  <protectedRanges>
    <protectedRange sqref="H30:I31" name="Диапазон1_1"/>
    <protectedRange sqref="H37:I38" name="Диапазон1_2"/>
    <protectedRange sqref="H44:I45 H51:I52 H58:I59" name="Диапазон1_3"/>
  </protectedRanges>
  <mergeCells count="101">
    <mergeCell ref="A14:C14"/>
    <mergeCell ref="B2:C2"/>
    <mergeCell ref="D2:I2"/>
    <mergeCell ref="B4:C4"/>
    <mergeCell ref="D4:I4"/>
    <mergeCell ref="A9:K9"/>
    <mergeCell ref="A10:K10"/>
    <mergeCell ref="A11:K11"/>
    <mergeCell ref="A12:G12"/>
    <mergeCell ref="A13:F13"/>
    <mergeCell ref="A26:F26"/>
    <mergeCell ref="A16:K16"/>
    <mergeCell ref="A19:F19"/>
    <mergeCell ref="A20:A21"/>
    <mergeCell ref="B20:D21"/>
    <mergeCell ref="E20:E21"/>
    <mergeCell ref="F20:G20"/>
    <mergeCell ref="H20:I20"/>
    <mergeCell ref="J20:J21"/>
    <mergeCell ref="K20:K21"/>
    <mergeCell ref="B22:D22"/>
    <mergeCell ref="B23:D23"/>
    <mergeCell ref="B24:D24"/>
    <mergeCell ref="A25:D25"/>
    <mergeCell ref="F25:J25"/>
    <mergeCell ref="A33:F33"/>
    <mergeCell ref="A34:A35"/>
    <mergeCell ref="B34:D35"/>
    <mergeCell ref="E34:E35"/>
    <mergeCell ref="F34:G34"/>
    <mergeCell ref="H34:I34"/>
    <mergeCell ref="J34:J35"/>
    <mergeCell ref="K27:K28"/>
    <mergeCell ref="B29:D29"/>
    <mergeCell ref="B30:D30"/>
    <mergeCell ref="B31:D31"/>
    <mergeCell ref="A32:D32"/>
    <mergeCell ref="F32:J32"/>
    <mergeCell ref="A27:A28"/>
    <mergeCell ref="B27:D28"/>
    <mergeCell ref="E27:E28"/>
    <mergeCell ref="F27:G27"/>
    <mergeCell ref="H27:I27"/>
    <mergeCell ref="J27:J28"/>
    <mergeCell ref="K34:K35"/>
    <mergeCell ref="B36:D36"/>
    <mergeCell ref="B37:D37"/>
    <mergeCell ref="B38:D38"/>
    <mergeCell ref="A46:D46"/>
    <mergeCell ref="F46:J46"/>
    <mergeCell ref="A40:F40"/>
    <mergeCell ref="A41:A42"/>
    <mergeCell ref="B41:D42"/>
    <mergeCell ref="E41:E42"/>
    <mergeCell ref="F41:G41"/>
    <mergeCell ref="H41:I41"/>
    <mergeCell ref="J41:J42"/>
    <mergeCell ref="K41:K42"/>
    <mergeCell ref="B43:D43"/>
    <mergeCell ref="B44:D44"/>
    <mergeCell ref="A39:D39"/>
    <mergeCell ref="F39:J39"/>
    <mergeCell ref="B45:D45"/>
    <mergeCell ref="A53:D53"/>
    <mergeCell ref="F53:J53"/>
    <mergeCell ref="A47:F47"/>
    <mergeCell ref="A48:A49"/>
    <mergeCell ref="B48:D49"/>
    <mergeCell ref="E48:E49"/>
    <mergeCell ref="F48:G48"/>
    <mergeCell ref="H48:I48"/>
    <mergeCell ref="J48:J49"/>
    <mergeCell ref="K48:K49"/>
    <mergeCell ref="B50:D50"/>
    <mergeCell ref="B51:D51"/>
    <mergeCell ref="B52:D52"/>
    <mergeCell ref="A60:D60"/>
    <mergeCell ref="F60:J60"/>
    <mergeCell ref="A54:F54"/>
    <mergeCell ref="A55:A56"/>
    <mergeCell ref="B55:D56"/>
    <mergeCell ref="E55:E56"/>
    <mergeCell ref="F55:G55"/>
    <mergeCell ref="H55:I55"/>
    <mergeCell ref="J55:J56"/>
    <mergeCell ref="K55:K56"/>
    <mergeCell ref="B57:D57"/>
    <mergeCell ref="B58:D58"/>
    <mergeCell ref="B70:M70"/>
    <mergeCell ref="B72:L72"/>
    <mergeCell ref="A69:C69"/>
    <mergeCell ref="B59:D59"/>
    <mergeCell ref="A66:K66"/>
    <mergeCell ref="C67:E67"/>
    <mergeCell ref="A68:K68"/>
    <mergeCell ref="A62:D62"/>
    <mergeCell ref="F62:J62"/>
    <mergeCell ref="A63:D63"/>
    <mergeCell ref="F63:J63"/>
    <mergeCell ref="A64:C64"/>
    <mergeCell ref="F64:J64"/>
  </mergeCells>
  <pageMargins left="0.98425196850393704" right="0.78740157480314965" top="0.78740157480314965" bottom="0.78740157480314965" header="0.31496062992125984" footer="0.31496062992125984"/>
  <pageSetup paperSize="9" scale="3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view="pageBreakPreview" zoomScale="60" zoomScaleNormal="70" workbookViewId="0">
      <selection activeCell="A69" sqref="A69:C69"/>
    </sheetView>
  </sheetViews>
  <sheetFormatPr defaultRowHeight="15" x14ac:dyDescent="0.25"/>
  <cols>
    <col min="2" max="4" width="27.28515625" customWidth="1"/>
    <col min="5" max="11" width="18.5703125" customWidth="1"/>
  </cols>
  <sheetData>
    <row r="1" spans="1:13" ht="23.25" x14ac:dyDescent="0.35">
      <c r="K1" s="35" t="s">
        <v>41</v>
      </c>
    </row>
    <row r="2" spans="1:13" s="53" customFormat="1" ht="27" customHeight="1" x14ac:dyDescent="0.25">
      <c r="A2" s="52"/>
      <c r="B2" s="82" t="s">
        <v>46</v>
      </c>
      <c r="C2" s="82"/>
      <c r="D2" s="83" t="s">
        <v>0</v>
      </c>
      <c r="E2" s="83"/>
      <c r="F2" s="83"/>
      <c r="G2" s="83"/>
      <c r="H2" s="83"/>
      <c r="I2" s="83"/>
      <c r="M2" s="54"/>
    </row>
    <row r="3" spans="1:13" s="56" customFormat="1" ht="27" customHeight="1" x14ac:dyDescent="0.25">
      <c r="A3" s="55"/>
    </row>
    <row r="4" spans="1:13" s="53" customFormat="1" ht="27" customHeight="1" x14ac:dyDescent="0.25">
      <c r="A4" s="52"/>
      <c r="B4" s="82" t="s">
        <v>47</v>
      </c>
      <c r="C4" s="82"/>
      <c r="D4" s="83"/>
      <c r="E4" s="83"/>
      <c r="F4" s="83"/>
      <c r="G4" s="83"/>
      <c r="H4" s="83"/>
      <c r="I4" s="83"/>
      <c r="M4" s="54"/>
    </row>
    <row r="5" spans="1:13" s="56" customFormat="1" ht="17.25" customHeight="1" x14ac:dyDescent="0.25">
      <c r="A5" s="55"/>
      <c r="M5" s="54"/>
    </row>
    <row r="6" spans="1:13" s="1" customFormat="1" ht="23.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1" customFormat="1" ht="23.2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s="1" customFormat="1" ht="23.2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s="1" customFormat="1" ht="22.5" customHeight="1" x14ac:dyDescent="0.25">
      <c r="A9" s="84" t="str">
        <f>'[1]206-1-1'!A4:K4</f>
        <v>Раздел сделки:"Сопутствующие услуги, связанные с бурением скважин и ЗБС"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57"/>
      <c r="M9" s="57"/>
    </row>
    <row r="10" spans="1:13" s="1" customFormat="1" ht="22.5" customHeight="1" x14ac:dyDescent="0.25">
      <c r="A10" s="84" t="str">
        <f>'[1]206-1-1'!A5:K5</f>
        <v>Тип  сделки: "Технологическое сопровождение наклонно-направленного бурения и ЗБС"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3" s="1" customFormat="1" ht="45" customHeight="1" x14ac:dyDescent="0.25">
      <c r="A11" s="86" t="s">
        <v>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3" s="56" customFormat="1" ht="45" customHeight="1" x14ac:dyDescent="0.25">
      <c r="A12" s="85" t="s">
        <v>48</v>
      </c>
      <c r="B12" s="85"/>
      <c r="C12" s="85"/>
      <c r="D12" s="85"/>
      <c r="E12" s="85"/>
      <c r="F12" s="85"/>
      <c r="G12" s="85"/>
      <c r="H12" s="58"/>
      <c r="I12" s="58"/>
      <c r="J12" s="58"/>
      <c r="K12" s="58"/>
      <c r="L12" s="58"/>
      <c r="M12" s="58"/>
    </row>
    <row r="13" spans="1:13" s="1" customFormat="1" ht="21.75" customHeight="1" x14ac:dyDescent="0.25">
      <c r="A13" s="88" t="s">
        <v>2</v>
      </c>
      <c r="B13" s="88"/>
      <c r="C13" s="88"/>
      <c r="D13" s="88"/>
      <c r="E13" s="88"/>
      <c r="F13" s="88"/>
      <c r="G13" s="3" t="str">
        <f>'[2]наименование лотов'!A4</f>
        <v>№206-2-3</v>
      </c>
      <c r="H13" s="3"/>
      <c r="I13" s="3"/>
      <c r="J13" s="3"/>
      <c r="K13" s="3"/>
    </row>
    <row r="14" spans="1:13" s="1" customFormat="1" ht="23.25" customHeight="1" x14ac:dyDescent="0.25">
      <c r="A14" s="81" t="s">
        <v>3</v>
      </c>
      <c r="B14" s="81"/>
      <c r="C14" s="81"/>
      <c r="D14" s="4" t="str">
        <f>'[2]наименование лотов'!B4</f>
        <v>Мегионское,Мыхпайское,Ватинское,Аганское,Южно-Аганское,Северо-Покурское</v>
      </c>
      <c r="E14" s="36"/>
      <c r="F14" s="36"/>
      <c r="H14" s="4"/>
      <c r="I14" s="4"/>
      <c r="J14" s="4"/>
      <c r="K14" s="4"/>
    </row>
    <row r="15" spans="1:13" s="1" customFormat="1" ht="15.75" customHeight="1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3" s="1" customFormat="1" ht="12.75" x14ac:dyDescent="0.25">
      <c r="A16" s="78" t="s">
        <v>4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</row>
    <row r="17" spans="1:11" s="1" customFormat="1" ht="3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s="1" customFormat="1" ht="24" customHeight="1" thickBot="1" x14ac:dyDescent="0.3">
      <c r="A18" s="7" t="s">
        <v>5</v>
      </c>
      <c r="B18" s="7"/>
      <c r="C18" s="7"/>
      <c r="D18" s="7"/>
      <c r="E18" s="7"/>
      <c r="F18" s="7"/>
      <c r="G18" s="7"/>
      <c r="H18" s="7"/>
      <c r="I18" s="7"/>
      <c r="J18" s="7"/>
      <c r="K18" s="8"/>
    </row>
    <row r="19" spans="1:11" s="1" customFormat="1" ht="24" customHeight="1" x14ac:dyDescent="0.25">
      <c r="A19" s="79" t="s">
        <v>6</v>
      </c>
      <c r="B19" s="80"/>
      <c r="C19" s="80"/>
      <c r="D19" s="80"/>
      <c r="E19" s="80"/>
      <c r="F19" s="80"/>
      <c r="G19" s="9" t="s">
        <v>35</v>
      </c>
      <c r="H19" s="9"/>
      <c r="I19" s="9"/>
      <c r="J19" s="9"/>
      <c r="K19" s="10"/>
    </row>
    <row r="20" spans="1:11" s="1" customFormat="1" ht="40.5" customHeight="1" x14ac:dyDescent="0.25">
      <c r="A20" s="74" t="s">
        <v>8</v>
      </c>
      <c r="B20" s="75" t="s">
        <v>9</v>
      </c>
      <c r="C20" s="75"/>
      <c r="D20" s="75"/>
      <c r="E20" s="75" t="s">
        <v>10</v>
      </c>
      <c r="F20" s="75" t="s">
        <v>11</v>
      </c>
      <c r="G20" s="75"/>
      <c r="H20" s="70" t="s">
        <v>12</v>
      </c>
      <c r="I20" s="70"/>
      <c r="J20" s="70" t="s">
        <v>13</v>
      </c>
      <c r="K20" s="70" t="s">
        <v>14</v>
      </c>
    </row>
    <row r="21" spans="1:11" s="1" customFormat="1" ht="24" customHeight="1" x14ac:dyDescent="0.25">
      <c r="A21" s="74"/>
      <c r="B21" s="75"/>
      <c r="C21" s="75"/>
      <c r="D21" s="75"/>
      <c r="E21" s="75"/>
      <c r="F21" s="12" t="s">
        <v>15</v>
      </c>
      <c r="G21" s="12" t="s">
        <v>16</v>
      </c>
      <c r="H21" s="12" t="s">
        <v>15</v>
      </c>
      <c r="I21" s="12" t="s">
        <v>16</v>
      </c>
      <c r="J21" s="70"/>
      <c r="K21" s="70"/>
    </row>
    <row r="22" spans="1:11" s="1" customFormat="1" ht="24" customHeight="1" x14ac:dyDescent="0.25">
      <c r="A22" s="13"/>
      <c r="B22" s="71" t="s">
        <v>17</v>
      </c>
      <c r="C22" s="71"/>
      <c r="D22" s="71"/>
      <c r="E22" s="14"/>
      <c r="F22" s="14"/>
      <c r="G22" s="14"/>
      <c r="H22" s="15"/>
      <c r="I22" s="15"/>
      <c r="J22" s="15"/>
      <c r="K22" s="15"/>
    </row>
    <row r="23" spans="1:11" s="1" customFormat="1" ht="24" customHeight="1" x14ac:dyDescent="0.25">
      <c r="A23" s="17">
        <v>1</v>
      </c>
      <c r="B23" s="72" t="s">
        <v>18</v>
      </c>
      <c r="C23" s="72"/>
      <c r="D23" s="72"/>
      <c r="E23" s="18">
        <v>1</v>
      </c>
      <c r="F23" s="18">
        <v>10</v>
      </c>
      <c r="G23" s="18">
        <v>2</v>
      </c>
      <c r="H23" s="19"/>
      <c r="I23" s="19"/>
      <c r="J23" s="20">
        <f>H23*F23+I23*G23</f>
        <v>0</v>
      </c>
      <c r="K23" s="20">
        <f>J23*E23</f>
        <v>0</v>
      </c>
    </row>
    <row r="24" spans="1:11" s="1" customFormat="1" ht="24" customHeight="1" x14ac:dyDescent="0.25">
      <c r="A24" s="17">
        <v>2</v>
      </c>
      <c r="B24" s="72" t="s">
        <v>19</v>
      </c>
      <c r="C24" s="72"/>
      <c r="D24" s="72"/>
      <c r="E24" s="18">
        <v>1</v>
      </c>
      <c r="F24" s="18">
        <v>12</v>
      </c>
      <c r="G24" s="18">
        <v>3</v>
      </c>
      <c r="H24" s="19"/>
      <c r="I24" s="19"/>
      <c r="J24" s="20">
        <f>H24*F24+I24*G24</f>
        <v>0</v>
      </c>
      <c r="K24" s="20">
        <f>J24*E24</f>
        <v>0</v>
      </c>
    </row>
    <row r="25" spans="1:11" s="1" customFormat="1" ht="24" customHeight="1" x14ac:dyDescent="0.25">
      <c r="A25" s="73" t="s">
        <v>20</v>
      </c>
      <c r="B25" s="73"/>
      <c r="C25" s="73"/>
      <c r="D25" s="73"/>
      <c r="E25" s="18">
        <f>SUM(E23:E24)</f>
        <v>2</v>
      </c>
      <c r="F25" s="68"/>
      <c r="G25" s="68"/>
      <c r="H25" s="68"/>
      <c r="I25" s="68"/>
      <c r="J25" s="68"/>
      <c r="K25" s="20">
        <f>SUM(K23:K24)</f>
        <v>0</v>
      </c>
    </row>
    <row r="26" spans="1:11" s="1" customFormat="1" ht="24" customHeight="1" x14ac:dyDescent="0.25">
      <c r="A26" s="76" t="s">
        <v>6</v>
      </c>
      <c r="B26" s="77"/>
      <c r="C26" s="77"/>
      <c r="D26" s="77"/>
      <c r="E26" s="77"/>
      <c r="F26" s="77"/>
      <c r="G26" s="21" t="s">
        <v>36</v>
      </c>
      <c r="H26" s="21"/>
      <c r="I26" s="21"/>
      <c r="J26" s="21"/>
      <c r="K26" s="37"/>
    </row>
    <row r="27" spans="1:11" s="1" customFormat="1" ht="37.5" customHeight="1" x14ac:dyDescent="0.25">
      <c r="A27" s="74" t="s">
        <v>8</v>
      </c>
      <c r="B27" s="75" t="s">
        <v>9</v>
      </c>
      <c r="C27" s="75"/>
      <c r="D27" s="75"/>
      <c r="E27" s="75" t="s">
        <v>10</v>
      </c>
      <c r="F27" s="75" t="s">
        <v>11</v>
      </c>
      <c r="G27" s="75"/>
      <c r="H27" s="70" t="s">
        <v>12</v>
      </c>
      <c r="I27" s="70"/>
      <c r="J27" s="70" t="s">
        <v>13</v>
      </c>
      <c r="K27" s="70" t="s">
        <v>14</v>
      </c>
    </row>
    <row r="28" spans="1:11" s="1" customFormat="1" ht="24" customHeight="1" x14ac:dyDescent="0.25">
      <c r="A28" s="74"/>
      <c r="B28" s="75"/>
      <c r="C28" s="75"/>
      <c r="D28" s="75"/>
      <c r="E28" s="75"/>
      <c r="F28" s="12" t="s">
        <v>15</v>
      </c>
      <c r="G28" s="12" t="s">
        <v>16</v>
      </c>
      <c r="H28" s="12" t="s">
        <v>15</v>
      </c>
      <c r="I28" s="12" t="s">
        <v>16</v>
      </c>
      <c r="J28" s="70"/>
      <c r="K28" s="70"/>
    </row>
    <row r="29" spans="1:11" s="1" customFormat="1" ht="24" customHeight="1" x14ac:dyDescent="0.25">
      <c r="A29" s="13"/>
      <c r="B29" s="71" t="s">
        <v>17</v>
      </c>
      <c r="C29" s="71"/>
      <c r="D29" s="71"/>
      <c r="E29" s="14"/>
      <c r="F29" s="14"/>
      <c r="G29" s="14"/>
      <c r="H29" s="15"/>
      <c r="I29" s="15"/>
      <c r="J29" s="15"/>
      <c r="K29" s="15"/>
    </row>
    <row r="30" spans="1:11" s="1" customFormat="1" ht="24" customHeight="1" x14ac:dyDescent="0.25">
      <c r="A30" s="17">
        <v>1</v>
      </c>
      <c r="B30" s="72" t="s">
        <v>18</v>
      </c>
      <c r="C30" s="72"/>
      <c r="D30" s="72"/>
      <c r="E30" s="18">
        <v>0</v>
      </c>
      <c r="F30" s="18">
        <v>10</v>
      </c>
      <c r="G30" s="18">
        <v>2</v>
      </c>
      <c r="H30" s="19"/>
      <c r="I30" s="19"/>
      <c r="J30" s="20">
        <f>H30*F30+I30*G30</f>
        <v>0</v>
      </c>
      <c r="K30" s="20">
        <f>J30*E30</f>
        <v>0</v>
      </c>
    </row>
    <row r="31" spans="1:11" s="1" customFormat="1" ht="24" customHeight="1" x14ac:dyDescent="0.25">
      <c r="A31" s="17">
        <v>2</v>
      </c>
      <c r="B31" s="72" t="s">
        <v>19</v>
      </c>
      <c r="C31" s="72"/>
      <c r="D31" s="72"/>
      <c r="E31" s="18">
        <v>1</v>
      </c>
      <c r="F31" s="18">
        <v>12</v>
      </c>
      <c r="G31" s="18">
        <v>3</v>
      </c>
      <c r="H31" s="19"/>
      <c r="I31" s="19"/>
      <c r="J31" s="20">
        <f>H31*F31+I31*G31</f>
        <v>0</v>
      </c>
      <c r="K31" s="20">
        <f>J31*E31</f>
        <v>0</v>
      </c>
    </row>
    <row r="32" spans="1:11" s="1" customFormat="1" ht="24" customHeight="1" x14ac:dyDescent="0.25">
      <c r="A32" s="73" t="s">
        <v>20</v>
      </c>
      <c r="B32" s="73"/>
      <c r="C32" s="73"/>
      <c r="D32" s="73"/>
      <c r="E32" s="18">
        <f>SUM(E30:E31)</f>
        <v>1</v>
      </c>
      <c r="F32" s="68"/>
      <c r="G32" s="68"/>
      <c r="H32" s="68"/>
      <c r="I32" s="68"/>
      <c r="J32" s="68"/>
      <c r="K32" s="20">
        <f>SUM(K30:K31)</f>
        <v>0</v>
      </c>
    </row>
    <row r="33" spans="1:11" s="1" customFormat="1" ht="24" customHeight="1" x14ac:dyDescent="0.25">
      <c r="A33" s="76" t="s">
        <v>6</v>
      </c>
      <c r="B33" s="77"/>
      <c r="C33" s="77"/>
      <c r="D33" s="77"/>
      <c r="E33" s="77"/>
      <c r="F33" s="77"/>
      <c r="G33" s="21" t="s">
        <v>37</v>
      </c>
      <c r="H33" s="21"/>
      <c r="I33" s="21"/>
      <c r="J33" s="21"/>
      <c r="K33" s="37"/>
    </row>
    <row r="34" spans="1:11" s="1" customFormat="1" ht="36.75" customHeight="1" x14ac:dyDescent="0.25">
      <c r="A34" s="74" t="s">
        <v>8</v>
      </c>
      <c r="B34" s="75" t="s">
        <v>9</v>
      </c>
      <c r="C34" s="75"/>
      <c r="D34" s="75"/>
      <c r="E34" s="75" t="s">
        <v>10</v>
      </c>
      <c r="F34" s="75" t="s">
        <v>11</v>
      </c>
      <c r="G34" s="75"/>
      <c r="H34" s="70" t="s">
        <v>12</v>
      </c>
      <c r="I34" s="70"/>
      <c r="J34" s="70" t="s">
        <v>13</v>
      </c>
      <c r="K34" s="70" t="s">
        <v>14</v>
      </c>
    </row>
    <row r="35" spans="1:11" s="1" customFormat="1" ht="24" customHeight="1" x14ac:dyDescent="0.25">
      <c r="A35" s="74"/>
      <c r="B35" s="75"/>
      <c r="C35" s="75"/>
      <c r="D35" s="75"/>
      <c r="E35" s="75"/>
      <c r="F35" s="12" t="s">
        <v>15</v>
      </c>
      <c r="G35" s="12" t="s">
        <v>16</v>
      </c>
      <c r="H35" s="12" t="s">
        <v>15</v>
      </c>
      <c r="I35" s="12" t="s">
        <v>16</v>
      </c>
      <c r="J35" s="70"/>
      <c r="K35" s="70"/>
    </row>
    <row r="36" spans="1:11" s="1" customFormat="1" ht="24" customHeight="1" x14ac:dyDescent="0.25">
      <c r="A36" s="13"/>
      <c r="B36" s="71" t="s">
        <v>17</v>
      </c>
      <c r="C36" s="71"/>
      <c r="D36" s="71"/>
      <c r="E36" s="14"/>
      <c r="F36" s="14"/>
      <c r="G36" s="14"/>
      <c r="H36" s="15"/>
      <c r="I36" s="15"/>
      <c r="J36" s="15"/>
      <c r="K36" s="15"/>
    </row>
    <row r="37" spans="1:11" s="1" customFormat="1" ht="24" customHeight="1" x14ac:dyDescent="0.25">
      <c r="A37" s="17">
        <v>1</v>
      </c>
      <c r="B37" s="72" t="s">
        <v>18</v>
      </c>
      <c r="C37" s="72"/>
      <c r="D37" s="72"/>
      <c r="E37" s="18">
        <v>23</v>
      </c>
      <c r="F37" s="18">
        <v>10</v>
      </c>
      <c r="G37" s="18">
        <v>2</v>
      </c>
      <c r="H37" s="19"/>
      <c r="I37" s="19"/>
      <c r="J37" s="20">
        <f>H37*F37+I37*G37</f>
        <v>0</v>
      </c>
      <c r="K37" s="20">
        <f>J37*E37</f>
        <v>0</v>
      </c>
    </row>
    <row r="38" spans="1:11" s="1" customFormat="1" ht="24" customHeight="1" x14ac:dyDescent="0.25">
      <c r="A38" s="17">
        <v>2</v>
      </c>
      <c r="B38" s="72" t="s">
        <v>19</v>
      </c>
      <c r="C38" s="72"/>
      <c r="D38" s="72"/>
      <c r="E38" s="18">
        <v>2</v>
      </c>
      <c r="F38" s="18">
        <v>12</v>
      </c>
      <c r="G38" s="18">
        <v>3</v>
      </c>
      <c r="H38" s="19"/>
      <c r="I38" s="19"/>
      <c r="J38" s="20">
        <f>H38*F38+I38*G38</f>
        <v>0</v>
      </c>
      <c r="K38" s="20">
        <f>J38*E38</f>
        <v>0</v>
      </c>
    </row>
    <row r="39" spans="1:11" s="1" customFormat="1" ht="24" customHeight="1" x14ac:dyDescent="0.25">
      <c r="A39" s="73" t="s">
        <v>20</v>
      </c>
      <c r="B39" s="73"/>
      <c r="C39" s="73"/>
      <c r="D39" s="73"/>
      <c r="E39" s="18">
        <f>SUM(E37:E38)</f>
        <v>25</v>
      </c>
      <c r="F39" s="68"/>
      <c r="G39" s="68"/>
      <c r="H39" s="68"/>
      <c r="I39" s="68"/>
      <c r="J39" s="68"/>
      <c r="K39" s="20">
        <f>SUM(K37:K38)</f>
        <v>0</v>
      </c>
    </row>
    <row r="40" spans="1:11" s="1" customFormat="1" ht="24" customHeight="1" x14ac:dyDescent="0.25">
      <c r="A40" s="76" t="s">
        <v>6</v>
      </c>
      <c r="B40" s="77"/>
      <c r="C40" s="77"/>
      <c r="D40" s="77"/>
      <c r="E40" s="77"/>
      <c r="F40" s="77"/>
      <c r="G40" s="21" t="s">
        <v>38</v>
      </c>
      <c r="H40" s="21"/>
      <c r="I40" s="21"/>
      <c r="J40" s="21"/>
      <c r="K40" s="37"/>
    </row>
    <row r="41" spans="1:11" s="1" customFormat="1" ht="36.75" customHeight="1" x14ac:dyDescent="0.25">
      <c r="A41" s="74" t="s">
        <v>8</v>
      </c>
      <c r="B41" s="75" t="s">
        <v>9</v>
      </c>
      <c r="C41" s="75"/>
      <c r="D41" s="75"/>
      <c r="E41" s="75" t="s">
        <v>10</v>
      </c>
      <c r="F41" s="75" t="s">
        <v>11</v>
      </c>
      <c r="G41" s="75"/>
      <c r="H41" s="70" t="s">
        <v>12</v>
      </c>
      <c r="I41" s="70"/>
      <c r="J41" s="70" t="s">
        <v>13</v>
      </c>
      <c r="K41" s="70" t="s">
        <v>14</v>
      </c>
    </row>
    <row r="42" spans="1:11" s="1" customFormat="1" ht="24" customHeight="1" x14ac:dyDescent="0.25">
      <c r="A42" s="74"/>
      <c r="B42" s="75"/>
      <c r="C42" s="75"/>
      <c r="D42" s="75"/>
      <c r="E42" s="75"/>
      <c r="F42" s="12" t="s">
        <v>15</v>
      </c>
      <c r="G42" s="12" t="s">
        <v>16</v>
      </c>
      <c r="H42" s="12" t="s">
        <v>15</v>
      </c>
      <c r="I42" s="12" t="s">
        <v>16</v>
      </c>
      <c r="J42" s="70"/>
      <c r="K42" s="70"/>
    </row>
    <row r="43" spans="1:11" s="1" customFormat="1" ht="24" customHeight="1" x14ac:dyDescent="0.25">
      <c r="A43" s="13"/>
      <c r="B43" s="71" t="s">
        <v>17</v>
      </c>
      <c r="C43" s="71"/>
      <c r="D43" s="71"/>
      <c r="E43" s="14"/>
      <c r="F43" s="14"/>
      <c r="G43" s="14"/>
      <c r="H43" s="15"/>
      <c r="I43" s="15"/>
      <c r="J43" s="15"/>
      <c r="K43" s="15"/>
    </row>
    <row r="44" spans="1:11" s="1" customFormat="1" ht="24" customHeight="1" x14ac:dyDescent="0.25">
      <c r="A44" s="17">
        <v>1</v>
      </c>
      <c r="B44" s="72" t="s">
        <v>18</v>
      </c>
      <c r="C44" s="72"/>
      <c r="D44" s="72"/>
      <c r="E44" s="18">
        <v>4</v>
      </c>
      <c r="F44" s="18">
        <v>10</v>
      </c>
      <c r="G44" s="18">
        <v>2</v>
      </c>
      <c r="H44" s="19"/>
      <c r="I44" s="19"/>
      <c r="J44" s="20">
        <f>H44*F44+I44*G44</f>
        <v>0</v>
      </c>
      <c r="K44" s="20">
        <f>J44*E44</f>
        <v>0</v>
      </c>
    </row>
    <row r="45" spans="1:11" s="1" customFormat="1" ht="24" customHeight="1" x14ac:dyDescent="0.25">
      <c r="A45" s="17">
        <v>2</v>
      </c>
      <c r="B45" s="72" t="s">
        <v>19</v>
      </c>
      <c r="C45" s="72"/>
      <c r="D45" s="72"/>
      <c r="E45" s="18">
        <v>0</v>
      </c>
      <c r="F45" s="18">
        <v>12</v>
      </c>
      <c r="G45" s="18">
        <v>3</v>
      </c>
      <c r="H45" s="19"/>
      <c r="I45" s="19"/>
      <c r="J45" s="20">
        <f>H45*F45+I45*G45</f>
        <v>0</v>
      </c>
      <c r="K45" s="20">
        <f>J45*E45</f>
        <v>0</v>
      </c>
    </row>
    <row r="46" spans="1:11" s="1" customFormat="1" ht="24" customHeight="1" x14ac:dyDescent="0.25">
      <c r="A46" s="73" t="s">
        <v>20</v>
      </c>
      <c r="B46" s="73"/>
      <c r="C46" s="73"/>
      <c r="D46" s="73"/>
      <c r="E46" s="18">
        <f>SUM(E44:E45)</f>
        <v>4</v>
      </c>
      <c r="F46" s="68"/>
      <c r="G46" s="68"/>
      <c r="H46" s="68"/>
      <c r="I46" s="68"/>
      <c r="J46" s="68"/>
      <c r="K46" s="20">
        <f>SUM(K44:K45)</f>
        <v>0</v>
      </c>
    </row>
    <row r="47" spans="1:11" s="1" customFormat="1" ht="24" customHeight="1" x14ac:dyDescent="0.25">
      <c r="A47" s="76" t="s">
        <v>6</v>
      </c>
      <c r="B47" s="77"/>
      <c r="C47" s="77"/>
      <c r="D47" s="77"/>
      <c r="E47" s="77"/>
      <c r="F47" s="77"/>
      <c r="G47" s="21" t="s">
        <v>39</v>
      </c>
      <c r="H47" s="21"/>
      <c r="I47" s="21"/>
      <c r="J47" s="21"/>
      <c r="K47" s="37"/>
    </row>
    <row r="48" spans="1:11" s="1" customFormat="1" ht="35.25" customHeight="1" x14ac:dyDescent="0.25">
      <c r="A48" s="74" t="s">
        <v>8</v>
      </c>
      <c r="B48" s="75" t="s">
        <v>9</v>
      </c>
      <c r="C48" s="75"/>
      <c r="D48" s="75"/>
      <c r="E48" s="75" t="s">
        <v>10</v>
      </c>
      <c r="F48" s="75" t="s">
        <v>11</v>
      </c>
      <c r="G48" s="75"/>
      <c r="H48" s="70" t="s">
        <v>12</v>
      </c>
      <c r="I48" s="70"/>
      <c r="J48" s="70" t="s">
        <v>13</v>
      </c>
      <c r="K48" s="70" t="s">
        <v>14</v>
      </c>
    </row>
    <row r="49" spans="1:11" s="1" customFormat="1" ht="24" customHeight="1" x14ac:dyDescent="0.25">
      <c r="A49" s="74"/>
      <c r="B49" s="75"/>
      <c r="C49" s="75"/>
      <c r="D49" s="75"/>
      <c r="E49" s="75"/>
      <c r="F49" s="12" t="s">
        <v>15</v>
      </c>
      <c r="G49" s="12" t="s">
        <v>16</v>
      </c>
      <c r="H49" s="12" t="s">
        <v>15</v>
      </c>
      <c r="I49" s="12" t="s">
        <v>16</v>
      </c>
      <c r="J49" s="70"/>
      <c r="K49" s="70"/>
    </row>
    <row r="50" spans="1:11" s="1" customFormat="1" ht="24" customHeight="1" x14ac:dyDescent="0.25">
      <c r="A50" s="13"/>
      <c r="B50" s="71" t="s">
        <v>17</v>
      </c>
      <c r="C50" s="71"/>
      <c r="D50" s="71"/>
      <c r="E50" s="14"/>
      <c r="F50" s="14"/>
      <c r="G50" s="14"/>
      <c r="H50" s="15"/>
      <c r="I50" s="15"/>
      <c r="J50" s="15"/>
      <c r="K50" s="15"/>
    </row>
    <row r="51" spans="1:11" s="1" customFormat="1" ht="24" customHeight="1" x14ac:dyDescent="0.25">
      <c r="A51" s="17">
        <v>1</v>
      </c>
      <c r="B51" s="72" t="s">
        <v>18</v>
      </c>
      <c r="C51" s="72"/>
      <c r="D51" s="72"/>
      <c r="E51" s="18">
        <v>3</v>
      </c>
      <c r="F51" s="18">
        <v>10</v>
      </c>
      <c r="G51" s="18">
        <v>2</v>
      </c>
      <c r="H51" s="19"/>
      <c r="I51" s="19"/>
      <c r="J51" s="20">
        <f>H51*F51+I51*G51</f>
        <v>0</v>
      </c>
      <c r="K51" s="20">
        <f>J51*E51</f>
        <v>0</v>
      </c>
    </row>
    <row r="52" spans="1:11" s="1" customFormat="1" ht="24" customHeight="1" x14ac:dyDescent="0.25">
      <c r="A52" s="17">
        <v>2</v>
      </c>
      <c r="B52" s="72" t="s">
        <v>19</v>
      </c>
      <c r="C52" s="72"/>
      <c r="D52" s="72"/>
      <c r="E52" s="18">
        <v>0</v>
      </c>
      <c r="F52" s="18">
        <v>12</v>
      </c>
      <c r="G52" s="18">
        <v>3</v>
      </c>
      <c r="H52" s="19"/>
      <c r="I52" s="19"/>
      <c r="J52" s="20">
        <f>H52*F52+I52*G52</f>
        <v>0</v>
      </c>
      <c r="K52" s="20">
        <f>J52*E52</f>
        <v>0</v>
      </c>
    </row>
    <row r="53" spans="1:11" s="1" customFormat="1" ht="24" customHeight="1" x14ac:dyDescent="0.25">
      <c r="A53" s="73" t="s">
        <v>20</v>
      </c>
      <c r="B53" s="73"/>
      <c r="C53" s="73"/>
      <c r="D53" s="73"/>
      <c r="E53" s="18">
        <f>SUM(E51:E52)</f>
        <v>3</v>
      </c>
      <c r="F53" s="68"/>
      <c r="G53" s="68"/>
      <c r="H53" s="68"/>
      <c r="I53" s="68"/>
      <c r="J53" s="68"/>
      <c r="K53" s="20">
        <f>SUM(K51:K52)</f>
        <v>0</v>
      </c>
    </row>
    <row r="54" spans="1:11" s="1" customFormat="1" ht="24" customHeight="1" x14ac:dyDescent="0.25">
      <c r="A54" s="76" t="s">
        <v>6</v>
      </c>
      <c r="B54" s="77"/>
      <c r="C54" s="77"/>
      <c r="D54" s="77"/>
      <c r="E54" s="77"/>
      <c r="F54" s="77"/>
      <c r="G54" s="21" t="s">
        <v>40</v>
      </c>
      <c r="H54" s="21"/>
      <c r="I54" s="21"/>
      <c r="J54" s="21"/>
      <c r="K54" s="37"/>
    </row>
    <row r="55" spans="1:11" s="1" customFormat="1" ht="33" customHeight="1" x14ac:dyDescent="0.25">
      <c r="A55" s="74" t="s">
        <v>8</v>
      </c>
      <c r="B55" s="75" t="s">
        <v>9</v>
      </c>
      <c r="C55" s="75"/>
      <c r="D55" s="75"/>
      <c r="E55" s="75" t="s">
        <v>10</v>
      </c>
      <c r="F55" s="75" t="s">
        <v>11</v>
      </c>
      <c r="G55" s="75"/>
      <c r="H55" s="70" t="s">
        <v>12</v>
      </c>
      <c r="I55" s="70"/>
      <c r="J55" s="70" t="s">
        <v>13</v>
      </c>
      <c r="K55" s="70" t="s">
        <v>14</v>
      </c>
    </row>
    <row r="56" spans="1:11" s="1" customFormat="1" ht="24" customHeight="1" x14ac:dyDescent="0.25">
      <c r="A56" s="74"/>
      <c r="B56" s="75"/>
      <c r="C56" s="75"/>
      <c r="D56" s="75"/>
      <c r="E56" s="75"/>
      <c r="F56" s="12" t="s">
        <v>15</v>
      </c>
      <c r="G56" s="12" t="s">
        <v>16</v>
      </c>
      <c r="H56" s="12" t="s">
        <v>15</v>
      </c>
      <c r="I56" s="12" t="s">
        <v>16</v>
      </c>
      <c r="J56" s="70"/>
      <c r="K56" s="70"/>
    </row>
    <row r="57" spans="1:11" s="1" customFormat="1" ht="24" customHeight="1" x14ac:dyDescent="0.25">
      <c r="A57" s="13"/>
      <c r="B57" s="71" t="s">
        <v>17</v>
      </c>
      <c r="C57" s="71"/>
      <c r="D57" s="71"/>
      <c r="E57" s="14"/>
      <c r="F57" s="14"/>
      <c r="G57" s="14"/>
      <c r="H57" s="15"/>
      <c r="I57" s="15"/>
      <c r="J57" s="15"/>
      <c r="K57" s="15"/>
    </row>
    <row r="58" spans="1:11" s="1" customFormat="1" ht="24" customHeight="1" x14ac:dyDescent="0.25">
      <c r="A58" s="17">
        <v>1</v>
      </c>
      <c r="B58" s="72" t="s">
        <v>18</v>
      </c>
      <c r="C58" s="72"/>
      <c r="D58" s="72"/>
      <c r="E58" s="18">
        <v>23</v>
      </c>
      <c r="F58" s="18">
        <v>10</v>
      </c>
      <c r="G58" s="18">
        <v>2</v>
      </c>
      <c r="H58" s="19"/>
      <c r="I58" s="19"/>
      <c r="J58" s="20">
        <f>H58*F58+I58*G58</f>
        <v>0</v>
      </c>
      <c r="K58" s="20">
        <f>J58*E58</f>
        <v>0</v>
      </c>
    </row>
    <row r="59" spans="1:11" s="1" customFormat="1" ht="24" customHeight="1" x14ac:dyDescent="0.25">
      <c r="A59" s="17">
        <v>2</v>
      </c>
      <c r="B59" s="72" t="s">
        <v>19</v>
      </c>
      <c r="C59" s="72"/>
      <c r="D59" s="72"/>
      <c r="E59" s="18">
        <v>0</v>
      </c>
      <c r="F59" s="18">
        <v>12</v>
      </c>
      <c r="G59" s="18">
        <v>3</v>
      </c>
      <c r="H59" s="19"/>
      <c r="I59" s="19"/>
      <c r="J59" s="20">
        <f>H59*F59+I59*G59</f>
        <v>0</v>
      </c>
      <c r="K59" s="20">
        <f>J59*E59</f>
        <v>0</v>
      </c>
    </row>
    <row r="60" spans="1:11" s="1" customFormat="1" ht="24" customHeight="1" x14ac:dyDescent="0.25">
      <c r="A60" s="73" t="s">
        <v>20</v>
      </c>
      <c r="B60" s="73"/>
      <c r="C60" s="73"/>
      <c r="D60" s="73"/>
      <c r="E60" s="18">
        <f>SUM(E58:E59)</f>
        <v>23</v>
      </c>
      <c r="F60" s="68"/>
      <c r="G60" s="68"/>
      <c r="H60" s="68"/>
      <c r="I60" s="68"/>
      <c r="J60" s="68"/>
      <c r="K60" s="20">
        <f>SUM(K58:K59)</f>
        <v>0</v>
      </c>
    </row>
    <row r="61" spans="1:11" s="1" customFormat="1" ht="24" customHeight="1" x14ac:dyDescent="0.25">
      <c r="A61" s="23"/>
      <c r="B61" s="24"/>
      <c r="C61" s="24"/>
      <c r="D61" s="24"/>
      <c r="E61" s="24"/>
      <c r="F61" s="24"/>
      <c r="G61" s="24"/>
      <c r="H61" s="24"/>
      <c r="I61" s="24"/>
      <c r="J61" s="24"/>
      <c r="K61" s="25"/>
    </row>
    <row r="62" spans="1:11" s="1" customFormat="1" ht="24" customHeight="1" x14ac:dyDescent="0.25">
      <c r="A62" s="67" t="s">
        <v>22</v>
      </c>
      <c r="B62" s="67"/>
      <c r="C62" s="67"/>
      <c r="D62" s="67"/>
      <c r="E62" s="18">
        <f>E30+E37+E44+E23+E51+E58</f>
        <v>54</v>
      </c>
      <c r="F62" s="68"/>
      <c r="G62" s="68"/>
      <c r="H62" s="68"/>
      <c r="I62" s="68"/>
      <c r="J62" s="68"/>
      <c r="K62" s="20">
        <f>K23+K30+K37+K44+K51+K58</f>
        <v>0</v>
      </c>
    </row>
    <row r="63" spans="1:11" s="1" customFormat="1" ht="24" customHeight="1" x14ac:dyDescent="0.25">
      <c r="A63" s="67" t="s">
        <v>23</v>
      </c>
      <c r="B63" s="67"/>
      <c r="C63" s="67"/>
      <c r="D63" s="67"/>
      <c r="E63" s="18">
        <f>E24+E52+E59+E31+E38+E45</f>
        <v>4</v>
      </c>
      <c r="F63" s="68"/>
      <c r="G63" s="68"/>
      <c r="H63" s="68"/>
      <c r="I63" s="68"/>
      <c r="J63" s="68"/>
      <c r="K63" s="20">
        <f>K24+K31+K38+K45+K52+K59</f>
        <v>0</v>
      </c>
    </row>
    <row r="64" spans="1:11" s="1" customFormat="1" ht="37.5" customHeight="1" x14ac:dyDescent="0.25">
      <c r="A64" s="69" t="s">
        <v>24</v>
      </c>
      <c r="B64" s="69"/>
      <c r="C64" s="69"/>
      <c r="D64" s="26" t="str">
        <f>G13</f>
        <v>№206-2-3</v>
      </c>
      <c r="E64" s="18">
        <f>SUM(E62:E63)</f>
        <v>58</v>
      </c>
      <c r="F64" s="68"/>
      <c r="G64" s="68"/>
      <c r="H64" s="68"/>
      <c r="I64" s="68"/>
      <c r="J64" s="68"/>
      <c r="K64" s="20">
        <f>SUM(K62:K63)</f>
        <v>0</v>
      </c>
    </row>
    <row r="65" spans="1:18" s="29" customFormat="1" ht="15.75" x14ac:dyDescent="0.25">
      <c r="A65" s="27"/>
      <c r="B65" s="28"/>
      <c r="C65" s="28"/>
      <c r="D65" s="28"/>
      <c r="E65" s="28"/>
      <c r="F65" s="28"/>
      <c r="G65" s="28"/>
      <c r="H65" s="28"/>
      <c r="I65" s="28"/>
      <c r="J65" s="28"/>
      <c r="K65" s="28"/>
    </row>
    <row r="66" spans="1:18" s="1" customFormat="1" ht="71.25" customHeight="1" x14ac:dyDescent="0.25">
      <c r="A66" s="66" t="s">
        <v>25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</row>
    <row r="67" spans="1:18" s="1" customFormat="1" ht="4.5" customHeight="1" x14ac:dyDescent="0.25">
      <c r="A67" s="39"/>
      <c r="B67" s="40"/>
      <c r="C67" s="89"/>
      <c r="D67" s="89"/>
      <c r="E67" s="89"/>
      <c r="F67" s="41"/>
      <c r="G67" s="41"/>
      <c r="H67" s="40"/>
      <c r="I67" s="40"/>
      <c r="J67" s="40"/>
      <c r="K67" s="40"/>
    </row>
    <row r="68" spans="1:18" s="1" customFormat="1" ht="15.75" customHeight="1" x14ac:dyDescent="0.25">
      <c r="A68" s="66" t="s">
        <v>26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</row>
    <row r="69" spans="1:18" s="30" customFormat="1" ht="30.75" customHeight="1" x14ac:dyDescent="0.45">
      <c r="A69" s="66" t="s">
        <v>52</v>
      </c>
      <c r="B69" s="66"/>
      <c r="C69" s="66"/>
      <c r="D69" s="32"/>
      <c r="E69" s="31"/>
      <c r="F69" s="31"/>
      <c r="G69" s="31"/>
      <c r="H69" s="31"/>
      <c r="I69" s="31"/>
      <c r="J69" s="33"/>
      <c r="K69" s="33"/>
    </row>
    <row r="70" spans="1:18" s="59" customFormat="1" ht="24" customHeight="1" x14ac:dyDescent="0.25">
      <c r="B70" s="64" t="s">
        <v>49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0"/>
      <c r="O70" s="61"/>
      <c r="P70" s="62"/>
      <c r="Q70" s="62"/>
      <c r="R70" s="62"/>
    </row>
    <row r="71" spans="1:18" s="30" customFormat="1" ht="42.75" customHeight="1" x14ac:dyDescent="0.35">
      <c r="A71" s="31"/>
      <c r="B71" s="31"/>
      <c r="C71" s="31"/>
      <c r="D71" s="63"/>
      <c r="E71" s="31"/>
      <c r="F71" s="31"/>
      <c r="G71" s="31"/>
      <c r="H71" s="31"/>
      <c r="I71" s="31"/>
      <c r="J71" s="31"/>
      <c r="L71" s="63"/>
      <c r="M71" s="31"/>
    </row>
    <row r="72" spans="1:18" s="30" customFormat="1" ht="42.75" customHeight="1" x14ac:dyDescent="0.25">
      <c r="A72" s="31"/>
      <c r="B72" s="65" t="s">
        <v>50</v>
      </c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31"/>
    </row>
    <row r="73" spans="1:18" s="30" customFormat="1" ht="15.75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 t="s">
        <v>51</v>
      </c>
      <c r="K73" s="34"/>
      <c r="L73" s="34"/>
      <c r="M73" s="34"/>
    </row>
  </sheetData>
  <mergeCells count="101">
    <mergeCell ref="A14:C14"/>
    <mergeCell ref="B2:C2"/>
    <mergeCell ref="D2:I2"/>
    <mergeCell ref="B4:C4"/>
    <mergeCell ref="D4:I4"/>
    <mergeCell ref="A9:K9"/>
    <mergeCell ref="A10:K10"/>
    <mergeCell ref="A11:K11"/>
    <mergeCell ref="A12:G12"/>
    <mergeCell ref="A13:F13"/>
    <mergeCell ref="A26:F26"/>
    <mergeCell ref="A16:K16"/>
    <mergeCell ref="A19:F19"/>
    <mergeCell ref="A20:A21"/>
    <mergeCell ref="B20:D21"/>
    <mergeCell ref="E20:E21"/>
    <mergeCell ref="F20:G20"/>
    <mergeCell ref="H20:I20"/>
    <mergeCell ref="J20:J21"/>
    <mergeCell ref="K20:K21"/>
    <mergeCell ref="B22:D22"/>
    <mergeCell ref="B23:D23"/>
    <mergeCell ref="B24:D24"/>
    <mergeCell ref="A25:D25"/>
    <mergeCell ref="F25:J25"/>
    <mergeCell ref="A33:F33"/>
    <mergeCell ref="A34:A35"/>
    <mergeCell ref="B34:D35"/>
    <mergeCell ref="E34:E35"/>
    <mergeCell ref="F34:G34"/>
    <mergeCell ref="H34:I34"/>
    <mergeCell ref="J34:J35"/>
    <mergeCell ref="K27:K28"/>
    <mergeCell ref="B29:D29"/>
    <mergeCell ref="B30:D30"/>
    <mergeCell ref="B31:D31"/>
    <mergeCell ref="A32:D32"/>
    <mergeCell ref="F32:J32"/>
    <mergeCell ref="A27:A28"/>
    <mergeCell ref="B27:D28"/>
    <mergeCell ref="E27:E28"/>
    <mergeCell ref="F27:G27"/>
    <mergeCell ref="H27:I27"/>
    <mergeCell ref="J27:J28"/>
    <mergeCell ref="K34:K35"/>
    <mergeCell ref="B36:D36"/>
    <mergeCell ref="B37:D37"/>
    <mergeCell ref="B38:D38"/>
    <mergeCell ref="A46:D46"/>
    <mergeCell ref="F46:J46"/>
    <mergeCell ref="A40:F40"/>
    <mergeCell ref="A41:A42"/>
    <mergeCell ref="B41:D42"/>
    <mergeCell ref="E41:E42"/>
    <mergeCell ref="F41:G41"/>
    <mergeCell ref="H41:I41"/>
    <mergeCell ref="J41:J42"/>
    <mergeCell ref="K41:K42"/>
    <mergeCell ref="B43:D43"/>
    <mergeCell ref="B44:D44"/>
    <mergeCell ref="A39:D39"/>
    <mergeCell ref="F39:J39"/>
    <mergeCell ref="B45:D45"/>
    <mergeCell ref="A53:D53"/>
    <mergeCell ref="F53:J53"/>
    <mergeCell ref="A47:F47"/>
    <mergeCell ref="A48:A49"/>
    <mergeCell ref="B48:D49"/>
    <mergeCell ref="E48:E49"/>
    <mergeCell ref="F48:G48"/>
    <mergeCell ref="H48:I48"/>
    <mergeCell ref="J48:J49"/>
    <mergeCell ref="K48:K49"/>
    <mergeCell ref="B50:D50"/>
    <mergeCell ref="B51:D51"/>
    <mergeCell ref="B52:D52"/>
    <mergeCell ref="A60:D60"/>
    <mergeCell ref="F60:J60"/>
    <mergeCell ref="A54:F54"/>
    <mergeCell ref="A55:A56"/>
    <mergeCell ref="B55:D56"/>
    <mergeCell ref="E55:E56"/>
    <mergeCell ref="F55:G55"/>
    <mergeCell ref="H55:I55"/>
    <mergeCell ref="J55:J56"/>
    <mergeCell ref="K55:K56"/>
    <mergeCell ref="B57:D57"/>
    <mergeCell ref="B58:D58"/>
    <mergeCell ref="B70:M70"/>
    <mergeCell ref="B72:L72"/>
    <mergeCell ref="A69:C69"/>
    <mergeCell ref="B59:D59"/>
    <mergeCell ref="A66:K66"/>
    <mergeCell ref="C67:E67"/>
    <mergeCell ref="A68:K68"/>
    <mergeCell ref="A62:D62"/>
    <mergeCell ref="F62:J62"/>
    <mergeCell ref="A63:D63"/>
    <mergeCell ref="F63:J63"/>
    <mergeCell ref="A64:C64"/>
    <mergeCell ref="F64:J64"/>
  </mergeCells>
  <pageMargins left="0.98425196850393704" right="0.78740157480314965" top="0.78740157480314965" bottom="0.78740157480314965" header="0.31496062992125984" footer="0.31496062992125984"/>
  <pageSetup paperSize="9" scale="3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view="pageBreakPreview" zoomScale="60" zoomScaleNormal="70" workbookViewId="0">
      <selection activeCell="A37" sqref="A37:C37"/>
    </sheetView>
  </sheetViews>
  <sheetFormatPr defaultRowHeight="15" x14ac:dyDescent="0.25"/>
  <cols>
    <col min="2" max="4" width="27.5703125" customWidth="1"/>
    <col min="5" max="11" width="19" customWidth="1"/>
  </cols>
  <sheetData>
    <row r="1" spans="1:13" ht="23.25" x14ac:dyDescent="0.35">
      <c r="K1" s="35" t="s">
        <v>43</v>
      </c>
    </row>
    <row r="2" spans="1:13" s="53" customFormat="1" ht="27" customHeight="1" x14ac:dyDescent="0.25">
      <c r="A2" s="52"/>
      <c r="B2" s="82" t="s">
        <v>46</v>
      </c>
      <c r="C2" s="82"/>
      <c r="D2" s="83" t="s">
        <v>0</v>
      </c>
      <c r="E2" s="83"/>
      <c r="F2" s="83"/>
      <c r="G2" s="83"/>
      <c r="H2" s="83"/>
      <c r="I2" s="83"/>
      <c r="M2" s="54"/>
    </row>
    <row r="3" spans="1:13" s="56" customFormat="1" ht="27" customHeight="1" x14ac:dyDescent="0.25">
      <c r="A3" s="55"/>
    </row>
    <row r="4" spans="1:13" s="53" customFormat="1" ht="27" customHeight="1" x14ac:dyDescent="0.25">
      <c r="A4" s="52"/>
      <c r="B4" s="82" t="s">
        <v>47</v>
      </c>
      <c r="C4" s="82"/>
      <c r="D4" s="83"/>
      <c r="E4" s="83"/>
      <c r="F4" s="83"/>
      <c r="G4" s="83"/>
      <c r="H4" s="83"/>
      <c r="I4" s="83"/>
      <c r="M4" s="54"/>
    </row>
    <row r="5" spans="1:13" s="56" customFormat="1" ht="17.25" customHeight="1" x14ac:dyDescent="0.25">
      <c r="A5" s="55"/>
      <c r="M5" s="54"/>
    </row>
    <row r="6" spans="1:13" s="1" customFormat="1" ht="23.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1" customFormat="1" ht="23.2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s="1" customFormat="1" ht="23.2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s="1" customFormat="1" ht="22.5" customHeight="1" x14ac:dyDescent="0.25">
      <c r="A9" s="84" t="str">
        <f>'[1]206-1-1'!A4:K4</f>
        <v>Раздел сделки:"Сопутствующие услуги, связанные с бурением скважин и ЗБС"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57"/>
      <c r="M9" s="57"/>
    </row>
    <row r="10" spans="1:13" s="1" customFormat="1" ht="22.5" customHeight="1" x14ac:dyDescent="0.25">
      <c r="A10" s="84" t="str">
        <f>'[1]206-1-1'!A5:K5</f>
        <v>Тип  сделки: "Технологическое сопровождение наклонно-направленного бурения и ЗБС"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3" s="1" customFormat="1" ht="45" customHeight="1" x14ac:dyDescent="0.25">
      <c r="A11" s="86" t="s">
        <v>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3" s="56" customFormat="1" ht="45" customHeight="1" x14ac:dyDescent="0.25">
      <c r="A12" s="85" t="s">
        <v>48</v>
      </c>
      <c r="B12" s="85"/>
      <c r="C12" s="85"/>
      <c r="D12" s="85"/>
      <c r="E12" s="85"/>
      <c r="F12" s="85"/>
      <c r="G12" s="85"/>
      <c r="H12" s="58"/>
      <c r="I12" s="58"/>
      <c r="J12" s="58"/>
      <c r="K12" s="58"/>
      <c r="L12" s="58"/>
      <c r="M12" s="58"/>
    </row>
    <row r="13" spans="1:13" s="1" customFormat="1" ht="33" x14ac:dyDescent="0.25">
      <c r="A13" s="88" t="s">
        <v>2</v>
      </c>
      <c r="B13" s="88"/>
      <c r="C13" s="88"/>
      <c r="D13" s="88"/>
      <c r="E13" s="88"/>
      <c r="F13" s="88"/>
      <c r="G13" s="3" t="str">
        <f>'[2]наименование лотов'!A5</f>
        <v>№206-2-4</v>
      </c>
      <c r="H13" s="3"/>
      <c r="I13" s="3"/>
      <c r="J13" s="3"/>
      <c r="K13" s="3"/>
    </row>
    <row r="14" spans="1:13" s="1" customFormat="1" ht="23.25" customHeight="1" x14ac:dyDescent="0.25">
      <c r="A14" s="81" t="s">
        <v>3</v>
      </c>
      <c r="B14" s="81"/>
      <c r="C14" s="81"/>
      <c r="D14" s="81"/>
      <c r="E14" s="81"/>
      <c r="F14" s="81"/>
      <c r="G14" s="4" t="str">
        <f>'[2]наименование лотов'!B5</f>
        <v>Тайлаковское</v>
      </c>
      <c r="H14" s="4"/>
      <c r="I14" s="4"/>
      <c r="J14" s="4"/>
      <c r="K14" s="4"/>
    </row>
    <row r="15" spans="1:13" s="1" customFormat="1" ht="23.25" customHeight="1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3" s="1" customFormat="1" ht="12.75" x14ac:dyDescent="0.25">
      <c r="A16" s="78" t="s">
        <v>4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</row>
    <row r="17" spans="1:11" s="1" customFormat="1" ht="12.75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s="1" customFormat="1" ht="24" customHeight="1" thickBot="1" x14ac:dyDescent="0.3">
      <c r="A18" s="7" t="s">
        <v>5</v>
      </c>
      <c r="B18" s="7"/>
      <c r="C18" s="7"/>
      <c r="D18" s="7"/>
      <c r="E18" s="7"/>
      <c r="F18" s="7"/>
      <c r="G18" s="7"/>
      <c r="H18" s="7"/>
      <c r="I18" s="7"/>
      <c r="J18" s="7"/>
      <c r="K18" s="8"/>
    </row>
    <row r="19" spans="1:11" s="1" customFormat="1" ht="29.25" customHeight="1" x14ac:dyDescent="0.25">
      <c r="A19" s="79" t="s">
        <v>6</v>
      </c>
      <c r="B19" s="80"/>
      <c r="C19" s="80"/>
      <c r="D19" s="80"/>
      <c r="E19" s="80"/>
      <c r="F19" s="80"/>
      <c r="G19" s="9" t="s">
        <v>42</v>
      </c>
      <c r="H19" s="9"/>
      <c r="I19" s="9"/>
      <c r="J19" s="9"/>
      <c r="K19" s="10"/>
    </row>
    <row r="20" spans="1:11" s="11" customFormat="1" ht="32.25" customHeight="1" x14ac:dyDescent="0.25">
      <c r="A20" s="74" t="s">
        <v>8</v>
      </c>
      <c r="B20" s="75" t="s">
        <v>9</v>
      </c>
      <c r="C20" s="75"/>
      <c r="D20" s="75"/>
      <c r="E20" s="75" t="s">
        <v>10</v>
      </c>
      <c r="F20" s="75" t="s">
        <v>11</v>
      </c>
      <c r="G20" s="75"/>
      <c r="H20" s="70" t="s">
        <v>12</v>
      </c>
      <c r="I20" s="70"/>
      <c r="J20" s="70" t="s">
        <v>13</v>
      </c>
      <c r="K20" s="70" t="s">
        <v>14</v>
      </c>
    </row>
    <row r="21" spans="1:11" s="11" customFormat="1" ht="41.25" customHeight="1" x14ac:dyDescent="0.25">
      <c r="A21" s="74"/>
      <c r="B21" s="75"/>
      <c r="C21" s="75"/>
      <c r="D21" s="75"/>
      <c r="E21" s="75"/>
      <c r="F21" s="12" t="s">
        <v>15</v>
      </c>
      <c r="G21" s="12" t="s">
        <v>16</v>
      </c>
      <c r="H21" s="12" t="s">
        <v>15</v>
      </c>
      <c r="I21" s="12" t="s">
        <v>16</v>
      </c>
      <c r="J21" s="70"/>
      <c r="K21" s="70"/>
    </row>
    <row r="22" spans="1:11" s="16" customFormat="1" ht="20.25" x14ac:dyDescent="0.25">
      <c r="A22" s="13"/>
      <c r="B22" s="71" t="s">
        <v>17</v>
      </c>
      <c r="C22" s="71"/>
      <c r="D22" s="71"/>
      <c r="E22" s="14"/>
      <c r="F22" s="14"/>
      <c r="G22" s="14"/>
      <c r="H22" s="15"/>
      <c r="I22" s="15"/>
      <c r="J22" s="15"/>
      <c r="K22" s="15"/>
    </row>
    <row r="23" spans="1:11" s="11" customFormat="1" ht="20.25" customHeight="1" x14ac:dyDescent="0.25">
      <c r="A23" s="17">
        <v>1</v>
      </c>
      <c r="B23" s="90" t="s">
        <v>18</v>
      </c>
      <c r="C23" s="91"/>
      <c r="D23" s="92"/>
      <c r="E23" s="18">
        <v>44</v>
      </c>
      <c r="F23" s="18">
        <v>10</v>
      </c>
      <c r="G23" s="18">
        <v>2</v>
      </c>
      <c r="H23" s="19"/>
      <c r="I23" s="19"/>
      <c r="J23" s="20">
        <f>H23*F23+I23*G23</f>
        <v>0</v>
      </c>
      <c r="K23" s="20">
        <f>J23*E23</f>
        <v>0</v>
      </c>
    </row>
    <row r="24" spans="1:11" s="11" customFormat="1" ht="20.25" customHeight="1" x14ac:dyDescent="0.25">
      <c r="A24" s="17">
        <v>2</v>
      </c>
      <c r="B24" s="72" t="s">
        <v>19</v>
      </c>
      <c r="C24" s="72"/>
      <c r="D24" s="72"/>
      <c r="E24" s="18">
        <v>2</v>
      </c>
      <c r="F24" s="18">
        <v>15</v>
      </c>
      <c r="G24" s="18">
        <v>3</v>
      </c>
      <c r="H24" s="19"/>
      <c r="I24" s="19"/>
      <c r="J24" s="20">
        <f>H24*F24+I24*G24</f>
        <v>0</v>
      </c>
      <c r="K24" s="20">
        <f>J24*E24</f>
        <v>0</v>
      </c>
    </row>
    <row r="25" spans="1:11" s="11" customFormat="1" ht="21" customHeight="1" x14ac:dyDescent="0.25">
      <c r="A25" s="73" t="s">
        <v>20</v>
      </c>
      <c r="B25" s="73"/>
      <c r="C25" s="73"/>
      <c r="D25" s="73"/>
      <c r="E25" s="18">
        <f>SUM(E23:E24)</f>
        <v>46</v>
      </c>
      <c r="F25" s="68"/>
      <c r="G25" s="68"/>
      <c r="H25" s="68"/>
      <c r="I25" s="68"/>
      <c r="J25" s="68"/>
      <c r="K25" s="20">
        <f>SUM(K23:K24)</f>
        <v>0</v>
      </c>
    </row>
    <row r="26" spans="1:11" s="1" customFormat="1" ht="21.75" customHeight="1" x14ac:dyDescent="0.25">
      <c r="A26" s="23"/>
      <c r="B26" s="24"/>
      <c r="C26" s="24"/>
      <c r="D26" s="24"/>
      <c r="E26" s="24"/>
      <c r="F26" s="24"/>
      <c r="G26" s="24"/>
      <c r="H26" s="24"/>
      <c r="I26" s="24"/>
      <c r="J26" s="24"/>
      <c r="K26" s="25"/>
    </row>
    <row r="27" spans="1:11" s="1" customFormat="1" ht="21" customHeight="1" x14ac:dyDescent="0.25">
      <c r="A27" s="67" t="s">
        <v>22</v>
      </c>
      <c r="B27" s="67"/>
      <c r="C27" s="67"/>
      <c r="D27" s="67"/>
      <c r="E27" s="18">
        <f>E23</f>
        <v>44</v>
      </c>
      <c r="F27" s="68"/>
      <c r="G27" s="68"/>
      <c r="H27" s="68"/>
      <c r="I27" s="68"/>
      <c r="J27" s="68"/>
      <c r="K27" s="20">
        <f>K23</f>
        <v>0</v>
      </c>
    </row>
    <row r="28" spans="1:11" s="1" customFormat="1" ht="21" customHeight="1" x14ac:dyDescent="0.25">
      <c r="A28" s="67" t="s">
        <v>23</v>
      </c>
      <c r="B28" s="67"/>
      <c r="C28" s="67"/>
      <c r="D28" s="67"/>
      <c r="E28" s="18">
        <f>E24</f>
        <v>2</v>
      </c>
      <c r="F28" s="68"/>
      <c r="G28" s="68"/>
      <c r="H28" s="68"/>
      <c r="I28" s="68"/>
      <c r="J28" s="68"/>
      <c r="K28" s="20">
        <f>K24</f>
        <v>0</v>
      </c>
    </row>
    <row r="29" spans="1:11" s="1" customFormat="1" ht="20.25" x14ac:dyDescent="0.25">
      <c r="A29" s="69" t="s">
        <v>24</v>
      </c>
      <c r="B29" s="69"/>
      <c r="C29" s="69"/>
      <c r="D29" s="26" t="str">
        <f>G13</f>
        <v>№206-2-4</v>
      </c>
      <c r="E29" s="18">
        <f>SUM(E27:E28)</f>
        <v>46</v>
      </c>
      <c r="F29" s="68"/>
      <c r="G29" s="68"/>
      <c r="H29" s="68"/>
      <c r="I29" s="68"/>
      <c r="J29" s="68"/>
      <c r="K29" s="20">
        <f>SUM(K27:K28)</f>
        <v>0</v>
      </c>
    </row>
    <row r="30" spans="1:11" s="29" customFormat="1" ht="15.75" x14ac:dyDescent="0.25">
      <c r="A30" s="27"/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spans="1:11" s="1" customFormat="1" ht="72" customHeight="1" x14ac:dyDescent="0.25">
      <c r="A31" s="66" t="s">
        <v>25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</row>
    <row r="32" spans="1:11" s="1" customFormat="1" ht="15.75" customHeigh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</row>
    <row r="33" spans="1:18" s="1" customFormat="1" ht="15.75" customHeight="1" x14ac:dyDescent="0.25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</row>
    <row r="34" spans="1:18" s="1" customFormat="1" ht="12.75" customHeight="1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</row>
    <row r="35" spans="1:18" s="1" customFormat="1" ht="15.75" customHeight="1" x14ac:dyDescent="0.25">
      <c r="A35" s="39"/>
      <c r="B35" s="40"/>
      <c r="C35" s="89"/>
      <c r="D35" s="89"/>
      <c r="E35" s="89"/>
      <c r="F35" s="41"/>
      <c r="G35" s="41"/>
      <c r="H35" s="40"/>
      <c r="I35" s="40"/>
      <c r="J35" s="40"/>
      <c r="K35" s="40"/>
    </row>
    <row r="36" spans="1:18" s="1" customFormat="1" ht="23.25" customHeight="1" x14ac:dyDescent="0.25">
      <c r="A36" s="66" t="s">
        <v>26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</row>
    <row r="37" spans="1:18" s="30" customFormat="1" ht="23.25" customHeight="1" x14ac:dyDescent="0.25">
      <c r="A37" s="66" t="s">
        <v>52</v>
      </c>
      <c r="B37" s="66"/>
      <c r="C37" s="66"/>
      <c r="D37" s="34"/>
      <c r="E37" s="34"/>
      <c r="F37" s="34"/>
      <c r="G37" s="34"/>
      <c r="H37" s="34"/>
      <c r="I37" s="34"/>
      <c r="J37" s="34"/>
      <c r="K37" s="34"/>
    </row>
    <row r="38" spans="1:18" s="30" customFormat="1" ht="15.75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8" s="59" customFormat="1" ht="24" customHeight="1" x14ac:dyDescent="0.25">
      <c r="B39" s="64" t="s">
        <v>49</v>
      </c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0"/>
      <c r="O39" s="61"/>
      <c r="P39" s="62"/>
      <c r="Q39" s="62"/>
      <c r="R39" s="62"/>
    </row>
    <row r="40" spans="1:18" s="30" customFormat="1" ht="42.75" customHeight="1" x14ac:dyDescent="0.35">
      <c r="A40" s="31"/>
      <c r="B40" s="31"/>
      <c r="C40" s="31"/>
      <c r="D40" s="63"/>
      <c r="E40" s="31"/>
      <c r="F40" s="31"/>
      <c r="G40" s="31"/>
      <c r="H40" s="31"/>
      <c r="I40" s="31"/>
      <c r="J40" s="31"/>
      <c r="L40" s="63"/>
      <c r="M40" s="31"/>
    </row>
    <row r="41" spans="1:18" s="30" customFormat="1" ht="42.75" customHeight="1" x14ac:dyDescent="0.25">
      <c r="A41" s="31"/>
      <c r="B41" s="65" t="s">
        <v>50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31"/>
    </row>
    <row r="42" spans="1:18" s="30" customFormat="1" ht="15.75" x14ac:dyDescent="0.25">
      <c r="A42" s="34"/>
      <c r="B42" s="34"/>
      <c r="C42" s="34"/>
      <c r="D42" s="34"/>
      <c r="E42" s="34"/>
      <c r="F42" s="34"/>
      <c r="G42" s="34"/>
      <c r="H42" s="34"/>
      <c r="I42" s="34"/>
      <c r="J42" s="34" t="s">
        <v>51</v>
      </c>
      <c r="K42" s="34"/>
      <c r="L42" s="34"/>
      <c r="M42" s="34"/>
    </row>
    <row r="43" spans="1:18" s="30" customFormat="1" ht="15.75" x14ac:dyDescent="0.25">
      <c r="A43" s="34"/>
      <c r="D43" s="34"/>
      <c r="E43" s="34"/>
      <c r="F43" s="34"/>
      <c r="G43" s="34"/>
      <c r="H43" s="34"/>
      <c r="I43" s="34"/>
      <c r="J43" s="34"/>
      <c r="K43" s="34"/>
    </row>
  </sheetData>
  <mergeCells count="36">
    <mergeCell ref="A14:F14"/>
    <mergeCell ref="B2:C2"/>
    <mergeCell ref="D2:I2"/>
    <mergeCell ref="B4:C4"/>
    <mergeCell ref="D4:I4"/>
    <mergeCell ref="A9:K9"/>
    <mergeCell ref="A10:K10"/>
    <mergeCell ref="A11:K11"/>
    <mergeCell ref="A12:G12"/>
    <mergeCell ref="A13:F13"/>
    <mergeCell ref="A27:D27"/>
    <mergeCell ref="F27:J27"/>
    <mergeCell ref="A16:K16"/>
    <mergeCell ref="A19:F19"/>
    <mergeCell ref="A20:A21"/>
    <mergeCell ref="B20:D21"/>
    <mergeCell ref="E20:E21"/>
    <mergeCell ref="F20:G20"/>
    <mergeCell ref="H20:I20"/>
    <mergeCell ref="J20:J21"/>
    <mergeCell ref="K20:K21"/>
    <mergeCell ref="B22:D22"/>
    <mergeCell ref="B23:D23"/>
    <mergeCell ref="B24:D24"/>
    <mergeCell ref="A25:D25"/>
    <mergeCell ref="F25:J25"/>
    <mergeCell ref="B39:M39"/>
    <mergeCell ref="B41:L41"/>
    <mergeCell ref="A37:C37"/>
    <mergeCell ref="A36:K36"/>
    <mergeCell ref="A28:D28"/>
    <mergeCell ref="F28:J28"/>
    <mergeCell ref="A29:C29"/>
    <mergeCell ref="F29:J29"/>
    <mergeCell ref="A31:K31"/>
    <mergeCell ref="C35:E35"/>
  </mergeCells>
  <pageMargins left="0.98425196850393704" right="0.59055118110236227" top="0.78740157480314965" bottom="0.78740157480314965" header="0.31496062992125984" footer="0.31496062992125984"/>
  <pageSetup paperSize="9" scale="3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view="pageBreakPreview" zoomScale="60" zoomScaleNormal="70" workbookViewId="0">
      <selection activeCell="B40" sqref="B40"/>
    </sheetView>
  </sheetViews>
  <sheetFormatPr defaultRowHeight="15" x14ac:dyDescent="0.25"/>
  <cols>
    <col min="2" max="4" width="27.140625" customWidth="1"/>
    <col min="5" max="11" width="18.28515625" customWidth="1"/>
  </cols>
  <sheetData>
    <row r="1" spans="1:13" ht="23.25" x14ac:dyDescent="0.35">
      <c r="K1" s="35" t="s">
        <v>45</v>
      </c>
    </row>
    <row r="2" spans="1:13" s="53" customFormat="1" ht="27" customHeight="1" x14ac:dyDescent="0.25">
      <c r="A2" s="52"/>
      <c r="B2" s="82" t="s">
        <v>46</v>
      </c>
      <c r="C2" s="82"/>
      <c r="D2" s="83" t="s">
        <v>0</v>
      </c>
      <c r="E2" s="83"/>
      <c r="F2" s="83"/>
      <c r="G2" s="83"/>
      <c r="H2" s="83"/>
      <c r="I2" s="83"/>
      <c r="M2" s="54"/>
    </row>
    <row r="3" spans="1:13" s="56" customFormat="1" ht="27" customHeight="1" x14ac:dyDescent="0.25">
      <c r="A3" s="55"/>
    </row>
    <row r="4" spans="1:13" s="53" customFormat="1" ht="27" customHeight="1" x14ac:dyDescent="0.25">
      <c r="A4" s="52"/>
      <c r="B4" s="82" t="s">
        <v>47</v>
      </c>
      <c r="C4" s="82"/>
      <c r="D4" s="83"/>
      <c r="E4" s="83"/>
      <c r="F4" s="83"/>
      <c r="G4" s="83"/>
      <c r="H4" s="83"/>
      <c r="I4" s="83"/>
      <c r="M4" s="54"/>
    </row>
    <row r="5" spans="1:13" s="56" customFormat="1" ht="17.25" customHeight="1" x14ac:dyDescent="0.25">
      <c r="A5" s="55"/>
      <c r="M5" s="54"/>
    </row>
    <row r="6" spans="1:13" s="1" customFormat="1" ht="23.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1" customFormat="1" ht="23.2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s="1" customFormat="1" ht="23.2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s="1" customFormat="1" ht="22.5" customHeight="1" x14ac:dyDescent="0.25">
      <c r="A9" s="84" t="str">
        <f>'[1]206-1-1'!A4:K4</f>
        <v>Раздел сделки:"Сопутствующие услуги, связанные с бурением скважин и ЗБС"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57"/>
      <c r="M9" s="57"/>
    </row>
    <row r="10" spans="1:13" s="1" customFormat="1" ht="22.5" customHeight="1" x14ac:dyDescent="0.25">
      <c r="A10" s="84" t="str">
        <f>'[1]206-1-1'!A5:K5</f>
        <v>Тип  сделки: "Технологическое сопровождение наклонно-направленного бурения и ЗБС"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3" s="1" customFormat="1" ht="45" customHeight="1" x14ac:dyDescent="0.25">
      <c r="A11" s="86" t="s">
        <v>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3" s="56" customFormat="1" ht="45" customHeight="1" x14ac:dyDescent="0.25">
      <c r="A12" s="85" t="s">
        <v>48</v>
      </c>
      <c r="B12" s="85"/>
      <c r="C12" s="85"/>
      <c r="D12" s="85"/>
      <c r="E12" s="85"/>
      <c r="F12" s="85"/>
      <c r="G12" s="85"/>
      <c r="H12" s="58"/>
      <c r="I12" s="58"/>
      <c r="J12" s="58"/>
      <c r="K12" s="58"/>
      <c r="L12" s="58"/>
      <c r="M12" s="58"/>
    </row>
    <row r="13" spans="1:13" s="1" customFormat="1" ht="33" x14ac:dyDescent="0.25">
      <c r="A13" s="88" t="s">
        <v>2</v>
      </c>
      <c r="B13" s="88"/>
      <c r="C13" s="88"/>
      <c r="D13" s="88"/>
      <c r="E13" s="88"/>
      <c r="F13" s="88"/>
      <c r="G13" s="3" t="str">
        <f>'[2]наименование лотов'!A6</f>
        <v>№206-2-5</v>
      </c>
      <c r="H13" s="3"/>
      <c r="I13" s="3"/>
      <c r="J13" s="3"/>
      <c r="K13" s="3"/>
    </row>
    <row r="14" spans="1:13" s="1" customFormat="1" ht="23.25" customHeight="1" x14ac:dyDescent="0.25">
      <c r="A14" s="81" t="s">
        <v>3</v>
      </c>
      <c r="B14" s="81"/>
      <c r="C14" s="81"/>
      <c r="D14" s="81"/>
      <c r="E14" s="81"/>
      <c r="F14" s="81"/>
      <c r="G14" s="4" t="str">
        <f>'[2]наименование лотов'!B6</f>
        <v>Ачимовское</v>
      </c>
      <c r="H14" s="4"/>
      <c r="I14" s="4"/>
      <c r="J14" s="4"/>
      <c r="K14" s="4"/>
    </row>
    <row r="15" spans="1:13" s="1" customFormat="1" ht="23.25" customHeight="1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3" s="1" customFormat="1" ht="12.75" x14ac:dyDescent="0.25">
      <c r="A16" s="78" t="s">
        <v>4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</row>
    <row r="17" spans="1:11" s="1" customFormat="1" ht="12.75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s="1" customFormat="1" ht="24" customHeight="1" thickBot="1" x14ac:dyDescent="0.3">
      <c r="A18" s="7" t="s">
        <v>5</v>
      </c>
      <c r="B18" s="7"/>
      <c r="C18" s="7"/>
      <c r="D18" s="7"/>
      <c r="E18" s="7"/>
      <c r="F18" s="7"/>
      <c r="G18" s="7"/>
      <c r="H18" s="7"/>
      <c r="I18" s="7"/>
      <c r="J18" s="7"/>
      <c r="K18" s="8"/>
    </row>
    <row r="19" spans="1:11" s="1" customFormat="1" ht="29.25" customHeight="1" x14ac:dyDescent="0.25">
      <c r="A19" s="79" t="s">
        <v>6</v>
      </c>
      <c r="B19" s="80"/>
      <c r="C19" s="80"/>
      <c r="D19" s="80"/>
      <c r="E19" s="80"/>
      <c r="F19" s="80"/>
      <c r="G19" s="9" t="s">
        <v>44</v>
      </c>
      <c r="H19" s="9"/>
      <c r="I19" s="9"/>
      <c r="J19" s="9"/>
      <c r="K19" s="10"/>
    </row>
    <row r="20" spans="1:11" s="11" customFormat="1" ht="32.25" customHeight="1" x14ac:dyDescent="0.25">
      <c r="A20" s="74" t="s">
        <v>8</v>
      </c>
      <c r="B20" s="75" t="s">
        <v>9</v>
      </c>
      <c r="C20" s="75"/>
      <c r="D20" s="75"/>
      <c r="E20" s="75" t="s">
        <v>10</v>
      </c>
      <c r="F20" s="75" t="s">
        <v>11</v>
      </c>
      <c r="G20" s="75"/>
      <c r="H20" s="70" t="s">
        <v>12</v>
      </c>
      <c r="I20" s="70"/>
      <c r="J20" s="70" t="s">
        <v>13</v>
      </c>
      <c r="K20" s="70" t="s">
        <v>14</v>
      </c>
    </row>
    <row r="21" spans="1:11" s="11" customFormat="1" ht="41.25" customHeight="1" x14ac:dyDescent="0.25">
      <c r="A21" s="74"/>
      <c r="B21" s="75"/>
      <c r="C21" s="75"/>
      <c r="D21" s="75"/>
      <c r="E21" s="75"/>
      <c r="F21" s="12" t="s">
        <v>15</v>
      </c>
      <c r="G21" s="12" t="s">
        <v>16</v>
      </c>
      <c r="H21" s="12" t="s">
        <v>15</v>
      </c>
      <c r="I21" s="12" t="s">
        <v>16</v>
      </c>
      <c r="J21" s="70"/>
      <c r="K21" s="70"/>
    </row>
    <row r="22" spans="1:11" s="16" customFormat="1" ht="20.25" x14ac:dyDescent="0.25">
      <c r="A22" s="13"/>
      <c r="B22" s="71" t="s">
        <v>17</v>
      </c>
      <c r="C22" s="71"/>
      <c r="D22" s="71"/>
      <c r="E22" s="14"/>
      <c r="F22" s="14"/>
      <c r="G22" s="14"/>
      <c r="H22" s="15"/>
      <c r="I22" s="15"/>
      <c r="J22" s="15"/>
      <c r="K22" s="15"/>
    </row>
    <row r="23" spans="1:11" s="11" customFormat="1" ht="20.25" customHeight="1" x14ac:dyDescent="0.25">
      <c r="A23" s="17">
        <v>1</v>
      </c>
      <c r="B23" s="90" t="s">
        <v>18</v>
      </c>
      <c r="C23" s="91"/>
      <c r="D23" s="92"/>
      <c r="E23" s="18">
        <v>8</v>
      </c>
      <c r="F23" s="18">
        <v>10</v>
      </c>
      <c r="G23" s="18">
        <v>2</v>
      </c>
      <c r="H23" s="19"/>
      <c r="I23" s="19"/>
      <c r="J23" s="20">
        <f>H23*F23+I23*G23</f>
        <v>0</v>
      </c>
      <c r="K23" s="20">
        <f>J23*E23</f>
        <v>0</v>
      </c>
    </row>
    <row r="24" spans="1:11" s="11" customFormat="1" ht="20.25" customHeight="1" x14ac:dyDescent="0.25">
      <c r="A24" s="17">
        <v>2</v>
      </c>
      <c r="B24" s="72" t="s">
        <v>19</v>
      </c>
      <c r="C24" s="72"/>
      <c r="D24" s="72"/>
      <c r="E24" s="18">
        <v>15</v>
      </c>
      <c r="F24" s="18">
        <v>15</v>
      </c>
      <c r="G24" s="18">
        <v>3</v>
      </c>
      <c r="H24" s="19"/>
      <c r="I24" s="19"/>
      <c r="J24" s="20">
        <f>H24*F24+I24*G24</f>
        <v>0</v>
      </c>
      <c r="K24" s="20">
        <f>J24*E24</f>
        <v>0</v>
      </c>
    </row>
    <row r="25" spans="1:11" s="11" customFormat="1" ht="21" customHeight="1" x14ac:dyDescent="0.25">
      <c r="A25" s="95" t="s">
        <v>20</v>
      </c>
      <c r="B25" s="95"/>
      <c r="C25" s="95"/>
      <c r="D25" s="95"/>
      <c r="E25" s="43">
        <f>SUM(E23:E24)</f>
        <v>23</v>
      </c>
      <c r="F25" s="96"/>
      <c r="G25" s="96"/>
      <c r="H25" s="96"/>
      <c r="I25" s="96"/>
      <c r="J25" s="96"/>
      <c r="K25" s="44">
        <f>SUM(K23:K24)</f>
        <v>0</v>
      </c>
    </row>
    <row r="26" spans="1:11" s="1" customFormat="1" ht="21.75" customHeight="1" x14ac:dyDescent="0.25">
      <c r="A26" s="45"/>
      <c r="B26" s="46"/>
      <c r="C26" s="46"/>
      <c r="D26" s="46"/>
      <c r="E26" s="46"/>
      <c r="F26" s="46"/>
      <c r="G26" s="46"/>
      <c r="H26" s="46"/>
      <c r="I26" s="46"/>
      <c r="J26" s="46"/>
      <c r="K26" s="47"/>
    </row>
    <row r="27" spans="1:11" s="1" customFormat="1" ht="21" customHeight="1" x14ac:dyDescent="0.25">
      <c r="A27" s="93" t="s">
        <v>22</v>
      </c>
      <c r="B27" s="93"/>
      <c r="C27" s="93"/>
      <c r="D27" s="93"/>
      <c r="E27" s="48">
        <f>E23</f>
        <v>8</v>
      </c>
      <c r="F27" s="94"/>
      <c r="G27" s="94"/>
      <c r="H27" s="94"/>
      <c r="I27" s="94"/>
      <c r="J27" s="94"/>
      <c r="K27" s="49">
        <f>K23</f>
        <v>0</v>
      </c>
    </row>
    <row r="28" spans="1:11" s="1" customFormat="1" ht="21" customHeight="1" x14ac:dyDescent="0.25">
      <c r="A28" s="67" t="s">
        <v>23</v>
      </c>
      <c r="B28" s="67"/>
      <c r="C28" s="67"/>
      <c r="D28" s="67"/>
      <c r="E28" s="18">
        <f>E24</f>
        <v>15</v>
      </c>
      <c r="F28" s="68"/>
      <c r="G28" s="68"/>
      <c r="H28" s="68"/>
      <c r="I28" s="68"/>
      <c r="J28" s="68"/>
      <c r="K28" s="20">
        <f>K24</f>
        <v>0</v>
      </c>
    </row>
    <row r="29" spans="1:11" s="1" customFormat="1" ht="20.25" x14ac:dyDescent="0.25">
      <c r="A29" s="69" t="s">
        <v>24</v>
      </c>
      <c r="B29" s="69"/>
      <c r="C29" s="69"/>
      <c r="D29" s="26" t="str">
        <f>G13</f>
        <v>№206-2-5</v>
      </c>
      <c r="E29" s="18">
        <f>SUM(E27:E28)</f>
        <v>23</v>
      </c>
      <c r="F29" s="68"/>
      <c r="G29" s="68"/>
      <c r="H29" s="68"/>
      <c r="I29" s="68"/>
      <c r="J29" s="68"/>
      <c r="K29" s="20">
        <f>SUM(K27:K28)</f>
        <v>0</v>
      </c>
    </row>
    <row r="30" spans="1:11" s="29" customFormat="1" ht="15.75" x14ac:dyDescent="0.25">
      <c r="A30" s="27"/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spans="1:11" s="1" customFormat="1" ht="69.75" customHeight="1" x14ac:dyDescent="0.25">
      <c r="A31" s="66" t="s">
        <v>25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</row>
    <row r="32" spans="1:11" s="1" customFormat="1" ht="15.75" customHeigh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</row>
    <row r="33" spans="1:18" s="1" customFormat="1" ht="15.75" customHeight="1" x14ac:dyDescent="0.25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</row>
    <row r="34" spans="1:18" s="1" customFormat="1" ht="12.75" customHeight="1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</row>
    <row r="35" spans="1:18" s="1" customFormat="1" ht="15.75" customHeight="1" x14ac:dyDescent="0.25">
      <c r="A35" s="39"/>
      <c r="B35" s="40"/>
      <c r="C35" s="89"/>
      <c r="D35" s="89"/>
      <c r="E35" s="89"/>
      <c r="F35" s="41"/>
      <c r="G35" s="41"/>
      <c r="H35" s="40"/>
      <c r="I35" s="40"/>
      <c r="J35" s="40"/>
      <c r="K35" s="40"/>
    </row>
    <row r="36" spans="1:18" s="1" customFormat="1" ht="20.25" customHeight="1" x14ac:dyDescent="0.25">
      <c r="A36" s="66" t="s">
        <v>26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</row>
    <row r="37" spans="1:18" s="30" customFormat="1" ht="23.25" customHeight="1" x14ac:dyDescent="0.25">
      <c r="A37" s="66" t="s">
        <v>52</v>
      </c>
      <c r="B37" s="66"/>
      <c r="C37" s="66"/>
      <c r="D37" s="34"/>
      <c r="E37" s="34"/>
      <c r="F37" s="34"/>
      <c r="G37" s="34"/>
      <c r="H37" s="34"/>
      <c r="I37" s="34"/>
      <c r="J37" s="34"/>
      <c r="K37" s="34"/>
    </row>
    <row r="38" spans="1:18" s="30" customFormat="1" ht="15.75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8" s="59" customFormat="1" ht="24" customHeight="1" x14ac:dyDescent="0.25">
      <c r="B39" s="64" t="s">
        <v>49</v>
      </c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0"/>
      <c r="O39" s="61"/>
      <c r="P39" s="62"/>
      <c r="Q39" s="62"/>
      <c r="R39" s="62"/>
    </row>
    <row r="40" spans="1:18" s="30" customFormat="1" ht="42.75" customHeight="1" x14ac:dyDescent="0.35">
      <c r="A40" s="31"/>
      <c r="B40" s="31"/>
      <c r="C40" s="31"/>
      <c r="D40" s="63"/>
      <c r="E40" s="31"/>
      <c r="F40" s="31"/>
      <c r="G40" s="31"/>
      <c r="H40" s="31"/>
      <c r="I40" s="31"/>
      <c r="J40" s="31"/>
      <c r="L40" s="63"/>
      <c r="M40" s="31"/>
    </row>
    <row r="41" spans="1:18" s="30" customFormat="1" ht="42.75" customHeight="1" x14ac:dyDescent="0.25">
      <c r="A41" s="31"/>
      <c r="B41" s="65" t="s">
        <v>50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31"/>
    </row>
    <row r="42" spans="1:18" s="30" customFormat="1" ht="15.75" x14ac:dyDescent="0.25">
      <c r="A42" s="34"/>
      <c r="B42" s="34"/>
      <c r="C42" s="34"/>
      <c r="D42" s="34"/>
      <c r="E42" s="34"/>
      <c r="F42" s="34"/>
      <c r="G42" s="34"/>
      <c r="H42" s="34"/>
      <c r="I42" s="34"/>
      <c r="J42" s="34" t="s">
        <v>51</v>
      </c>
      <c r="K42" s="34"/>
      <c r="L42" s="34"/>
      <c r="M42" s="34"/>
    </row>
    <row r="43" spans="1:18" s="30" customFormat="1" ht="15.75" x14ac:dyDescent="0.25">
      <c r="A43" s="34"/>
      <c r="D43" s="34"/>
      <c r="E43" s="34"/>
      <c r="F43" s="34"/>
      <c r="G43" s="34"/>
      <c r="H43" s="34"/>
      <c r="I43" s="34"/>
      <c r="J43" s="34"/>
      <c r="K43" s="34"/>
    </row>
    <row r="44" spans="1:18" s="1" customFormat="1" ht="12.75" x14ac:dyDescent="0.25">
      <c r="A44" s="50"/>
    </row>
  </sheetData>
  <mergeCells count="36">
    <mergeCell ref="A14:F14"/>
    <mergeCell ref="B2:C2"/>
    <mergeCell ref="D2:I2"/>
    <mergeCell ref="B4:C4"/>
    <mergeCell ref="D4:I4"/>
    <mergeCell ref="A9:K9"/>
    <mergeCell ref="A10:K10"/>
    <mergeCell ref="A11:K11"/>
    <mergeCell ref="A12:G12"/>
    <mergeCell ref="A13:F13"/>
    <mergeCell ref="A27:D27"/>
    <mergeCell ref="F27:J27"/>
    <mergeCell ref="A16:K16"/>
    <mergeCell ref="A19:F19"/>
    <mergeCell ref="A20:A21"/>
    <mergeCell ref="B20:D21"/>
    <mergeCell ref="E20:E21"/>
    <mergeCell ref="F20:G20"/>
    <mergeCell ref="H20:I20"/>
    <mergeCell ref="J20:J21"/>
    <mergeCell ref="K20:K21"/>
    <mergeCell ref="B22:D22"/>
    <mergeCell ref="B23:D23"/>
    <mergeCell ref="B24:D24"/>
    <mergeCell ref="A25:D25"/>
    <mergeCell ref="F25:J25"/>
    <mergeCell ref="B39:M39"/>
    <mergeCell ref="B41:L41"/>
    <mergeCell ref="A37:C37"/>
    <mergeCell ref="A36:K36"/>
    <mergeCell ref="A28:D28"/>
    <mergeCell ref="F28:J28"/>
    <mergeCell ref="A29:C29"/>
    <mergeCell ref="F29:J29"/>
    <mergeCell ref="A31:K31"/>
    <mergeCell ref="C35:E35"/>
  </mergeCells>
  <pageMargins left="0.98425196850393704" right="0.59055118110236227" top="0.78740157480314965" bottom="0.78740157480314965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Форма 19 Лот 206-2-1</vt:lpstr>
      <vt:lpstr>Форма 20 Лот 206-2-2</vt:lpstr>
      <vt:lpstr>Форма 21 206-2-3</vt:lpstr>
      <vt:lpstr>Форма 22 206-2-4</vt:lpstr>
      <vt:lpstr>Форма 23 206-2-5</vt:lpstr>
      <vt:lpstr>'Форма 20 Лот 206-2-2'!Область_печати</vt:lpstr>
      <vt:lpstr>'Форма 21 206-2-3'!Область_печати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2015-09-17T08:28:08Z</dcterms:modified>
</cp:coreProperties>
</file>