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34"/>
  </bookViews>
  <sheets>
    <sheet name="Форма 10 Лот 206-0-1" sheetId="1" r:id="rId1"/>
    <sheet name="Форма 11 Лот 206-0-2" sheetId="2" r:id="rId2"/>
    <sheet name="Форма 12 Лот 206-0-3" sheetId="3" r:id="rId3"/>
    <sheet name="Форма 13 Лот 206-0-4" sheetId="4" r:id="rId4"/>
    <sheet name="Форма 14 Лот 206-0-5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A10" i="5" l="1"/>
  <c r="A9" i="5"/>
  <c r="A8" i="5"/>
  <c r="A10" i="4"/>
  <c r="A9" i="4"/>
  <c r="A8" i="4"/>
  <c r="A11" i="3"/>
  <c r="A10" i="3"/>
  <c r="A9" i="3"/>
  <c r="E31" i="5" l="1"/>
  <c r="E30" i="5"/>
  <c r="E29" i="5"/>
  <c r="E28" i="5"/>
  <c r="E26" i="5"/>
  <c r="L25" i="5"/>
  <c r="M25" i="5" s="1"/>
  <c r="M31" i="5" s="1"/>
  <c r="L24" i="5"/>
  <c r="M24" i="5" s="1"/>
  <c r="M30" i="5" s="1"/>
  <c r="L23" i="5"/>
  <c r="M23" i="5" s="1"/>
  <c r="M29" i="5" s="1"/>
  <c r="L22" i="5"/>
  <c r="M22" i="5" s="1"/>
  <c r="G13" i="5"/>
  <c r="G12" i="5"/>
  <c r="D32" i="5" s="1"/>
  <c r="E31" i="4"/>
  <c r="E30" i="4"/>
  <c r="E29" i="4"/>
  <c r="E28" i="4"/>
  <c r="E26" i="4"/>
  <c r="L25" i="4"/>
  <c r="M25" i="4" s="1"/>
  <c r="M31" i="4" s="1"/>
  <c r="L24" i="4"/>
  <c r="M24" i="4" s="1"/>
  <c r="M30" i="4" s="1"/>
  <c r="L23" i="4"/>
  <c r="M23" i="4" s="1"/>
  <c r="M29" i="4" s="1"/>
  <c r="L22" i="4"/>
  <c r="M22" i="4" s="1"/>
  <c r="G13" i="4"/>
  <c r="G12" i="4"/>
  <c r="D32" i="4" s="1"/>
  <c r="E77" i="3"/>
  <c r="E76" i="3"/>
  <c r="E75" i="3"/>
  <c r="E74" i="3"/>
  <c r="E72" i="3"/>
  <c r="L71" i="3"/>
  <c r="M71" i="3" s="1"/>
  <c r="L70" i="3"/>
  <c r="M70" i="3" s="1"/>
  <c r="L69" i="3"/>
  <c r="M69" i="3" s="1"/>
  <c r="L68" i="3"/>
  <c r="M68" i="3" s="1"/>
  <c r="E63" i="3"/>
  <c r="L62" i="3"/>
  <c r="M62" i="3" s="1"/>
  <c r="L61" i="3"/>
  <c r="M61" i="3" s="1"/>
  <c r="L60" i="3"/>
  <c r="M60" i="3" s="1"/>
  <c r="L59" i="3"/>
  <c r="M59" i="3" s="1"/>
  <c r="E54" i="3"/>
  <c r="L53" i="3"/>
  <c r="M53" i="3" s="1"/>
  <c r="L52" i="3"/>
  <c r="M52" i="3" s="1"/>
  <c r="L51" i="3"/>
  <c r="M51" i="3" s="1"/>
  <c r="L50" i="3"/>
  <c r="M50" i="3" s="1"/>
  <c r="E45" i="3"/>
  <c r="L44" i="3"/>
  <c r="M44" i="3" s="1"/>
  <c r="L43" i="3"/>
  <c r="M43" i="3" s="1"/>
  <c r="L42" i="3"/>
  <c r="M42" i="3" s="1"/>
  <c r="L41" i="3"/>
  <c r="M41" i="3" s="1"/>
  <c r="E36" i="3"/>
  <c r="L35" i="3"/>
  <c r="M35" i="3" s="1"/>
  <c r="L34" i="3"/>
  <c r="M34" i="3" s="1"/>
  <c r="L33" i="3"/>
  <c r="M33" i="3" s="1"/>
  <c r="L32" i="3"/>
  <c r="M32" i="3" s="1"/>
  <c r="E27" i="3"/>
  <c r="L26" i="3"/>
  <c r="M26" i="3" s="1"/>
  <c r="L25" i="3"/>
  <c r="M25" i="3" s="1"/>
  <c r="L24" i="3"/>
  <c r="M24" i="3" s="1"/>
  <c r="L23" i="3"/>
  <c r="M23" i="3" s="1"/>
  <c r="G14" i="3"/>
  <c r="G13" i="3"/>
  <c r="D78" i="3" s="1"/>
  <c r="E77" i="2"/>
  <c r="E76" i="2"/>
  <c r="E75" i="2"/>
  <c r="E74" i="2"/>
  <c r="E78" i="2" s="1"/>
  <c r="E72" i="2"/>
  <c r="L71" i="2"/>
  <c r="M71" i="2" s="1"/>
  <c r="L70" i="2"/>
  <c r="M70" i="2" s="1"/>
  <c r="L69" i="2"/>
  <c r="M69" i="2" s="1"/>
  <c r="L68" i="2"/>
  <c r="M68" i="2" s="1"/>
  <c r="E63" i="2"/>
  <c r="L62" i="2"/>
  <c r="M62" i="2" s="1"/>
  <c r="L61" i="2"/>
  <c r="M61" i="2" s="1"/>
  <c r="M60" i="2"/>
  <c r="L60" i="2"/>
  <c r="L59" i="2"/>
  <c r="M59" i="2" s="1"/>
  <c r="E54" i="2"/>
  <c r="L53" i="2"/>
  <c r="M53" i="2" s="1"/>
  <c r="L52" i="2"/>
  <c r="M52" i="2" s="1"/>
  <c r="L51" i="2"/>
  <c r="M51" i="2" s="1"/>
  <c r="M50" i="2"/>
  <c r="L50" i="2"/>
  <c r="E45" i="2"/>
  <c r="L44" i="2"/>
  <c r="M44" i="2" s="1"/>
  <c r="L43" i="2"/>
  <c r="M43" i="2" s="1"/>
  <c r="L42" i="2"/>
  <c r="M42" i="2" s="1"/>
  <c r="L41" i="2"/>
  <c r="M41" i="2" s="1"/>
  <c r="E36" i="2"/>
  <c r="L35" i="2"/>
  <c r="M35" i="2" s="1"/>
  <c r="L34" i="2"/>
  <c r="M34" i="2" s="1"/>
  <c r="L33" i="2"/>
  <c r="M33" i="2" s="1"/>
  <c r="L32" i="2"/>
  <c r="M32" i="2" s="1"/>
  <c r="M36" i="2" s="1"/>
  <c r="E27" i="2"/>
  <c r="L26" i="2"/>
  <c r="M26" i="2" s="1"/>
  <c r="L25" i="2"/>
  <c r="M25" i="2" s="1"/>
  <c r="M24" i="2"/>
  <c r="L24" i="2"/>
  <c r="L23" i="2"/>
  <c r="M23" i="2" s="1"/>
  <c r="E14" i="2"/>
  <c r="G13" i="2"/>
  <c r="D78" i="2" s="1"/>
  <c r="A11" i="2"/>
  <c r="A10" i="2"/>
  <c r="A9" i="2"/>
  <c r="E39" i="1"/>
  <c r="E38" i="1"/>
  <c r="E37" i="1"/>
  <c r="E36" i="1"/>
  <c r="E40" i="1" s="1"/>
  <c r="E34" i="1"/>
  <c r="L33" i="1"/>
  <c r="M33" i="1" s="1"/>
  <c r="L32" i="1"/>
  <c r="M32" i="1" s="1"/>
  <c r="L31" i="1"/>
  <c r="M31" i="1" s="1"/>
  <c r="L30" i="1"/>
  <c r="M30" i="1" s="1"/>
  <c r="E25" i="1"/>
  <c r="L24" i="1"/>
  <c r="M24" i="1" s="1"/>
  <c r="L23" i="1"/>
  <c r="M23" i="1" s="1"/>
  <c r="L22" i="1"/>
  <c r="M22" i="1" s="1"/>
  <c r="L21" i="1"/>
  <c r="M21" i="1" s="1"/>
  <c r="G12" i="1"/>
  <c r="G11" i="1"/>
  <c r="D40" i="1" s="1"/>
  <c r="E32" i="5" l="1"/>
  <c r="E78" i="3"/>
  <c r="M76" i="3"/>
  <c r="M36" i="3"/>
  <c r="M63" i="3"/>
  <c r="M72" i="3"/>
  <c r="M72" i="2"/>
  <c r="M54" i="2"/>
  <c r="M63" i="2"/>
  <c r="M37" i="1"/>
  <c r="M34" i="1"/>
  <c r="M39" i="1"/>
  <c r="E32" i="4"/>
  <c r="M28" i="5"/>
  <c r="M32" i="5" s="1"/>
  <c r="M26" i="5"/>
  <c r="M28" i="4"/>
  <c r="M32" i="4" s="1"/>
  <c r="M26" i="4"/>
  <c r="M77" i="3"/>
  <c r="M75" i="3"/>
  <c r="M45" i="3"/>
  <c r="M54" i="3"/>
  <c r="M74" i="3"/>
  <c r="M27" i="3"/>
  <c r="M45" i="2"/>
  <c r="M76" i="2"/>
  <c r="M74" i="2"/>
  <c r="M27" i="2"/>
  <c r="M77" i="2"/>
  <c r="M75" i="2"/>
  <c r="M38" i="1"/>
  <c r="M36" i="1"/>
  <c r="M25" i="1"/>
  <c r="M78" i="3" l="1"/>
  <c r="M78" i="2"/>
  <c r="M40" i="1"/>
</calcChain>
</file>

<file path=xl/sharedStrings.xml><?xml version="1.0" encoding="utf-8"?>
<sst xmlns="http://schemas.openxmlformats.org/spreadsheetml/2006/main" count="441" uniqueCount="62">
  <si>
    <t>ОАО "Славнефть-Мегионнефтегаз"</t>
  </si>
  <si>
    <r>
      <t>Раздел сделки:</t>
    </r>
    <r>
      <rPr>
        <b/>
        <sz val="18"/>
        <rFont val="Times New Roman"/>
        <family val="1"/>
        <charset val="204"/>
      </rPr>
      <t>"Сопутствующие услуги, связанные с бурением скважин и ЗБС"</t>
    </r>
  </si>
  <si>
    <r>
      <t>Тип  сделки:</t>
    </r>
    <r>
      <rPr>
        <b/>
        <sz val="18"/>
        <rFont val="Times New Roman"/>
        <family val="1"/>
        <charset val="204"/>
      </rPr>
      <t xml:space="preserve"> "Технологическое сопровождение наклонно-направленного бурения и ЗБС"</t>
    </r>
  </si>
  <si>
    <r>
      <t>Наименование лота: "</t>
    </r>
    <r>
      <rPr>
        <b/>
        <sz val="18"/>
        <rFont val="Times New Roman"/>
        <family val="1"/>
        <charset val="204"/>
      </rPr>
      <t>Информационное и технико-технологическое сопровождение строительства  скважин при бурении наклонно-направленных скважин"</t>
    </r>
  </si>
  <si>
    <t xml:space="preserve">ЛОТ </t>
  </si>
  <si>
    <t>Месторождение</t>
  </si>
  <si>
    <t>территория   производства работ (месторождение или нефтепромысел)</t>
  </si>
  <si>
    <t>Объём, начальная стоимость и номенклатура работ по лоту на 2016 год:</t>
  </si>
  <si>
    <t xml:space="preserve">Месторождение </t>
  </si>
  <si>
    <t>Западно-Усть-Балыкское</t>
  </si>
  <si>
    <t xml:space="preserve"> № п/п</t>
  </si>
  <si>
    <t>Номенклатура</t>
  </si>
  <si>
    <t>Кол-во скважин</t>
  </si>
  <si>
    <t>Ориентировочное количество суток на одну скважину</t>
  </si>
  <si>
    <t>Стоимость работ за 1 сутки, руб. без НДС</t>
  </si>
  <si>
    <t>Ориентировочная стоимость одной скважины, руб.без НДС</t>
  </si>
  <si>
    <t>Всего ориентировочная стоимость работ, руб. без НДС</t>
  </si>
  <si>
    <t xml:space="preserve">Операционная ставка  </t>
  </si>
  <si>
    <t xml:space="preserve">Резервная ставка </t>
  </si>
  <si>
    <t>Ставка ожидания</t>
  </si>
  <si>
    <r>
      <t xml:space="preserve">Общее количество скважин, </t>
    </r>
    <r>
      <rPr>
        <b/>
        <sz val="12"/>
        <rFont val="Times New Roman"/>
        <family val="1"/>
        <charset val="204"/>
      </rPr>
      <t>в том числе:</t>
    </r>
  </si>
  <si>
    <t>наклонно-направленная скважина</t>
  </si>
  <si>
    <t>водозаборная скважина</t>
  </si>
  <si>
    <t>горизонтальная скважина с пилотным стволом</t>
  </si>
  <si>
    <t>горизонтальная скважина с безпилотным стволом</t>
  </si>
  <si>
    <t xml:space="preserve">                                       Всего по месторождению :</t>
  </si>
  <si>
    <t>Восточно-Охтеурское</t>
  </si>
  <si>
    <t>Всего наклонно-направленных скважин</t>
  </si>
  <si>
    <t>Всего водозаборных скважин</t>
  </si>
  <si>
    <t>Всего горизонтальных скважинс пилотным стволом</t>
  </si>
  <si>
    <t>Всего горизонтальных скважинс безпилотным стволом</t>
  </si>
  <si>
    <t xml:space="preserve">                                       Всего по ЛОТУ:</t>
  </si>
  <si>
    <t xml:space="preserve">Подрядчик обязан:  предусмотреть завоз всех необходимых материалов и оборудования  на кустовую площадку, внутри промысла до куста своей техникой, вагон-домами для проживания и ремонта телесистем, оперативной связью (мобильной или спутниковой) и электронной связью, сохранность материалов и оборудования , переводники от верхней точки КНБК к бурильной колонне, а так же переводник от телесистемы к ВЗД заводского исполнения, иметь запас оборудования 1 комплект на  скважину. </t>
  </si>
  <si>
    <r>
      <t xml:space="preserve">Заказчик обеспечивает:  </t>
    </r>
    <r>
      <rPr>
        <sz val="12"/>
        <rFont val="Times New Roman"/>
        <family val="1"/>
        <charset val="204"/>
      </rPr>
      <t>электрическое подключение вагон-домов.</t>
    </r>
  </si>
  <si>
    <t>Форма 10</t>
  </si>
  <si>
    <t>Кетовское</t>
  </si>
  <si>
    <t>Островное</t>
  </si>
  <si>
    <t>Южно-Островное</t>
  </si>
  <si>
    <t>Северо-Островное</t>
  </si>
  <si>
    <t>Локосовское</t>
  </si>
  <si>
    <t>Ново-Покурское</t>
  </si>
  <si>
    <t>Форма 11</t>
  </si>
  <si>
    <t>Мегионское</t>
  </si>
  <si>
    <t>Мыхпайское</t>
  </si>
  <si>
    <t>Ватинское</t>
  </si>
  <si>
    <t>Аганское</t>
  </si>
  <si>
    <t>Южно-Аганское</t>
  </si>
  <si>
    <t>Северо-Покурское</t>
  </si>
  <si>
    <t>Форма 12</t>
  </si>
  <si>
    <t>Тайлаковское</t>
  </si>
  <si>
    <t>Всего горизонтальных скважин</t>
  </si>
  <si>
    <t>Форма 13</t>
  </si>
  <si>
    <t>Ачимовское</t>
  </si>
  <si>
    <t>Форма 14</t>
  </si>
  <si>
    <t>Заказчик:</t>
  </si>
  <si>
    <t>Подрядчик:</t>
  </si>
  <si>
    <t>Во всех расчетах ко всем лотам, формам, приложениям указывать после запятой не более 2 знаков</t>
  </si>
  <si>
    <t>РУКОВОДИТЕЛЬ ПРЕДПРИЯТИЯ                                _______________________________________________</t>
  </si>
  <si>
    <t>МП</t>
  </si>
  <si>
    <t>период оказания услуг: с 01.01.2016г. по 31.12.2016г.</t>
  </si>
  <si>
    <t>М.П.</t>
  </si>
  <si>
    <t>Лот является не делимым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</si>
</sst>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_р_."/>
    <numFmt numFmtId="165" formatCode="#,##0.00_р_.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26"/>
      <name val="Times New Roman"/>
      <family val="1"/>
      <charset val="204"/>
    </font>
    <font>
      <sz val="30"/>
      <name val="Times New Roman"/>
      <family val="1"/>
      <charset val="204"/>
    </font>
    <font>
      <sz val="18"/>
      <color theme="1"/>
      <name val="Calibri"/>
      <family val="2"/>
      <scheme val="minor"/>
    </font>
    <font>
      <sz val="20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5" fontId="6" fillId="0" borderId="7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165" fontId="1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41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&#1051;&#1086;&#1090;_&#1085;-&#1085;_2016_&#1087;&#1091;&#1089;&#1090;&#1086;&#1081;%20(427496%20v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именование лотов"/>
      <sheetName val="свод н-н "/>
      <sheetName val="206-0-1"/>
      <sheetName val="206-0-2"/>
      <sheetName val="206-0-3"/>
      <sheetName val="206-0-4"/>
      <sheetName val="206-0-5"/>
    </sheetNames>
    <sheetDataSet>
      <sheetData sheetId="0" refreshError="1">
        <row r="2">
          <cell r="A2" t="str">
            <v>№206-0-1</v>
          </cell>
          <cell r="B2" t="str">
            <v>Западно-Усть-Балыкское, Восточно-Охтеурское</v>
          </cell>
        </row>
        <row r="3">
          <cell r="A3" t="str">
            <v>№206-0-2</v>
          </cell>
          <cell r="B3" t="str">
            <v>Кетовское,Островное,Южно-Островное,Северо-Островное,Локосовское,Ново-Покурское</v>
          </cell>
        </row>
        <row r="4">
          <cell r="A4" t="str">
            <v>№206-0-3</v>
          </cell>
          <cell r="B4" t="str">
            <v>Мегионское,Мыхпайское,Ватинское,Аганское,Южно-Аганское,Северо-Покурское</v>
          </cell>
        </row>
        <row r="5">
          <cell r="A5" t="str">
            <v>№206-0-4</v>
          </cell>
          <cell r="B5" t="str">
            <v>Тайлаковское</v>
          </cell>
        </row>
        <row r="6">
          <cell r="A6" t="str">
            <v>№206-0-5</v>
          </cell>
          <cell r="B6" t="str">
            <v>Ачимовское</v>
          </cell>
        </row>
      </sheetData>
      <sheetData sheetId="1" refreshError="1"/>
      <sheetData sheetId="2" refreshError="1">
        <row r="4">
          <cell r="A4" t="str">
            <v>Раздел сделки:"Сопутствующие услуги, связанные с бурением скважин и ЗБС"</v>
          </cell>
        </row>
        <row r="5">
          <cell r="A5" t="str">
            <v>Тип  сделки: "Технологическое сопровождение наклонно-направленного бурения и ЗБС"</v>
          </cell>
        </row>
        <row r="6">
          <cell r="A6" t="str">
            <v>Наименование лота: "Информационное и технико-технологическое сопровождение строительства  скважин при бурении наклонно-направленных скважин"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view="pageBreakPreview" zoomScale="60" zoomScaleNormal="70" workbookViewId="0">
      <selection activeCell="A44" sqref="A44:D44"/>
    </sheetView>
  </sheetViews>
  <sheetFormatPr defaultRowHeight="12.75" x14ac:dyDescent="0.25"/>
  <cols>
    <col min="1" max="1" width="7" style="1" customWidth="1"/>
    <col min="2" max="3" width="20.7109375" style="2" customWidth="1"/>
    <col min="4" max="4" width="24" style="2" customWidth="1"/>
    <col min="5" max="5" width="19.7109375" style="2" customWidth="1"/>
    <col min="6" max="8" width="16.140625" style="2" customWidth="1"/>
    <col min="9" max="9" width="21.140625" style="2" customWidth="1"/>
    <col min="10" max="11" width="19.7109375" style="2" customWidth="1"/>
    <col min="12" max="12" width="22.140625" style="2" customWidth="1"/>
    <col min="13" max="13" width="23.85546875" style="2" customWidth="1"/>
    <col min="14" max="256" width="9.140625" style="2"/>
    <col min="257" max="257" width="7" style="2" customWidth="1"/>
    <col min="258" max="259" width="20.7109375" style="2" customWidth="1"/>
    <col min="260" max="260" width="24" style="2" customWidth="1"/>
    <col min="261" max="261" width="19.7109375" style="2" customWidth="1"/>
    <col min="262" max="264" width="16.140625" style="2" customWidth="1"/>
    <col min="265" max="265" width="21.140625" style="2" customWidth="1"/>
    <col min="266" max="267" width="19.7109375" style="2" customWidth="1"/>
    <col min="268" max="268" width="22.140625" style="2" customWidth="1"/>
    <col min="269" max="269" width="23.85546875" style="2" customWidth="1"/>
    <col min="270" max="512" width="9.140625" style="2"/>
    <col min="513" max="513" width="7" style="2" customWidth="1"/>
    <col min="514" max="515" width="20.7109375" style="2" customWidth="1"/>
    <col min="516" max="516" width="24" style="2" customWidth="1"/>
    <col min="517" max="517" width="19.7109375" style="2" customWidth="1"/>
    <col min="518" max="520" width="16.140625" style="2" customWidth="1"/>
    <col min="521" max="521" width="21.140625" style="2" customWidth="1"/>
    <col min="522" max="523" width="19.7109375" style="2" customWidth="1"/>
    <col min="524" max="524" width="22.140625" style="2" customWidth="1"/>
    <col min="525" max="525" width="23.85546875" style="2" customWidth="1"/>
    <col min="526" max="768" width="9.140625" style="2"/>
    <col min="769" max="769" width="7" style="2" customWidth="1"/>
    <col min="770" max="771" width="20.7109375" style="2" customWidth="1"/>
    <col min="772" max="772" width="24" style="2" customWidth="1"/>
    <col min="773" max="773" width="19.7109375" style="2" customWidth="1"/>
    <col min="774" max="776" width="16.140625" style="2" customWidth="1"/>
    <col min="777" max="777" width="21.140625" style="2" customWidth="1"/>
    <col min="778" max="779" width="19.7109375" style="2" customWidth="1"/>
    <col min="780" max="780" width="22.140625" style="2" customWidth="1"/>
    <col min="781" max="781" width="23.85546875" style="2" customWidth="1"/>
    <col min="782" max="1024" width="9.140625" style="2"/>
    <col min="1025" max="1025" width="7" style="2" customWidth="1"/>
    <col min="1026" max="1027" width="20.7109375" style="2" customWidth="1"/>
    <col min="1028" max="1028" width="24" style="2" customWidth="1"/>
    <col min="1029" max="1029" width="19.7109375" style="2" customWidth="1"/>
    <col min="1030" max="1032" width="16.140625" style="2" customWidth="1"/>
    <col min="1033" max="1033" width="21.140625" style="2" customWidth="1"/>
    <col min="1034" max="1035" width="19.7109375" style="2" customWidth="1"/>
    <col min="1036" max="1036" width="22.140625" style="2" customWidth="1"/>
    <col min="1037" max="1037" width="23.85546875" style="2" customWidth="1"/>
    <col min="1038" max="1280" width="9.140625" style="2"/>
    <col min="1281" max="1281" width="7" style="2" customWidth="1"/>
    <col min="1282" max="1283" width="20.7109375" style="2" customWidth="1"/>
    <col min="1284" max="1284" width="24" style="2" customWidth="1"/>
    <col min="1285" max="1285" width="19.7109375" style="2" customWidth="1"/>
    <col min="1286" max="1288" width="16.140625" style="2" customWidth="1"/>
    <col min="1289" max="1289" width="21.140625" style="2" customWidth="1"/>
    <col min="1290" max="1291" width="19.7109375" style="2" customWidth="1"/>
    <col min="1292" max="1292" width="22.140625" style="2" customWidth="1"/>
    <col min="1293" max="1293" width="23.85546875" style="2" customWidth="1"/>
    <col min="1294" max="1536" width="9.140625" style="2"/>
    <col min="1537" max="1537" width="7" style="2" customWidth="1"/>
    <col min="1538" max="1539" width="20.7109375" style="2" customWidth="1"/>
    <col min="1540" max="1540" width="24" style="2" customWidth="1"/>
    <col min="1541" max="1541" width="19.7109375" style="2" customWidth="1"/>
    <col min="1542" max="1544" width="16.140625" style="2" customWidth="1"/>
    <col min="1545" max="1545" width="21.140625" style="2" customWidth="1"/>
    <col min="1546" max="1547" width="19.7109375" style="2" customWidth="1"/>
    <col min="1548" max="1548" width="22.140625" style="2" customWidth="1"/>
    <col min="1549" max="1549" width="23.85546875" style="2" customWidth="1"/>
    <col min="1550" max="1792" width="9.140625" style="2"/>
    <col min="1793" max="1793" width="7" style="2" customWidth="1"/>
    <col min="1794" max="1795" width="20.7109375" style="2" customWidth="1"/>
    <col min="1796" max="1796" width="24" style="2" customWidth="1"/>
    <col min="1797" max="1797" width="19.7109375" style="2" customWidth="1"/>
    <col min="1798" max="1800" width="16.140625" style="2" customWidth="1"/>
    <col min="1801" max="1801" width="21.140625" style="2" customWidth="1"/>
    <col min="1802" max="1803" width="19.7109375" style="2" customWidth="1"/>
    <col min="1804" max="1804" width="22.140625" style="2" customWidth="1"/>
    <col min="1805" max="1805" width="23.85546875" style="2" customWidth="1"/>
    <col min="1806" max="2048" width="9.140625" style="2"/>
    <col min="2049" max="2049" width="7" style="2" customWidth="1"/>
    <col min="2050" max="2051" width="20.7109375" style="2" customWidth="1"/>
    <col min="2052" max="2052" width="24" style="2" customWidth="1"/>
    <col min="2053" max="2053" width="19.7109375" style="2" customWidth="1"/>
    <col min="2054" max="2056" width="16.140625" style="2" customWidth="1"/>
    <col min="2057" max="2057" width="21.140625" style="2" customWidth="1"/>
    <col min="2058" max="2059" width="19.7109375" style="2" customWidth="1"/>
    <col min="2060" max="2060" width="22.140625" style="2" customWidth="1"/>
    <col min="2061" max="2061" width="23.85546875" style="2" customWidth="1"/>
    <col min="2062" max="2304" width="9.140625" style="2"/>
    <col min="2305" max="2305" width="7" style="2" customWidth="1"/>
    <col min="2306" max="2307" width="20.7109375" style="2" customWidth="1"/>
    <col min="2308" max="2308" width="24" style="2" customWidth="1"/>
    <col min="2309" max="2309" width="19.7109375" style="2" customWidth="1"/>
    <col min="2310" max="2312" width="16.140625" style="2" customWidth="1"/>
    <col min="2313" max="2313" width="21.140625" style="2" customWidth="1"/>
    <col min="2314" max="2315" width="19.7109375" style="2" customWidth="1"/>
    <col min="2316" max="2316" width="22.140625" style="2" customWidth="1"/>
    <col min="2317" max="2317" width="23.85546875" style="2" customWidth="1"/>
    <col min="2318" max="2560" width="9.140625" style="2"/>
    <col min="2561" max="2561" width="7" style="2" customWidth="1"/>
    <col min="2562" max="2563" width="20.7109375" style="2" customWidth="1"/>
    <col min="2564" max="2564" width="24" style="2" customWidth="1"/>
    <col min="2565" max="2565" width="19.7109375" style="2" customWidth="1"/>
    <col min="2566" max="2568" width="16.140625" style="2" customWidth="1"/>
    <col min="2569" max="2569" width="21.140625" style="2" customWidth="1"/>
    <col min="2570" max="2571" width="19.7109375" style="2" customWidth="1"/>
    <col min="2572" max="2572" width="22.140625" style="2" customWidth="1"/>
    <col min="2573" max="2573" width="23.85546875" style="2" customWidth="1"/>
    <col min="2574" max="2816" width="9.140625" style="2"/>
    <col min="2817" max="2817" width="7" style="2" customWidth="1"/>
    <col min="2818" max="2819" width="20.7109375" style="2" customWidth="1"/>
    <col min="2820" max="2820" width="24" style="2" customWidth="1"/>
    <col min="2821" max="2821" width="19.7109375" style="2" customWidth="1"/>
    <col min="2822" max="2824" width="16.140625" style="2" customWidth="1"/>
    <col min="2825" max="2825" width="21.140625" style="2" customWidth="1"/>
    <col min="2826" max="2827" width="19.7109375" style="2" customWidth="1"/>
    <col min="2828" max="2828" width="22.140625" style="2" customWidth="1"/>
    <col min="2829" max="2829" width="23.85546875" style="2" customWidth="1"/>
    <col min="2830" max="3072" width="9.140625" style="2"/>
    <col min="3073" max="3073" width="7" style="2" customWidth="1"/>
    <col min="3074" max="3075" width="20.7109375" style="2" customWidth="1"/>
    <col min="3076" max="3076" width="24" style="2" customWidth="1"/>
    <col min="3077" max="3077" width="19.7109375" style="2" customWidth="1"/>
    <col min="3078" max="3080" width="16.140625" style="2" customWidth="1"/>
    <col min="3081" max="3081" width="21.140625" style="2" customWidth="1"/>
    <col min="3082" max="3083" width="19.7109375" style="2" customWidth="1"/>
    <col min="3084" max="3084" width="22.140625" style="2" customWidth="1"/>
    <col min="3085" max="3085" width="23.85546875" style="2" customWidth="1"/>
    <col min="3086" max="3328" width="9.140625" style="2"/>
    <col min="3329" max="3329" width="7" style="2" customWidth="1"/>
    <col min="3330" max="3331" width="20.7109375" style="2" customWidth="1"/>
    <col min="3332" max="3332" width="24" style="2" customWidth="1"/>
    <col min="3333" max="3333" width="19.7109375" style="2" customWidth="1"/>
    <col min="3334" max="3336" width="16.140625" style="2" customWidth="1"/>
    <col min="3337" max="3337" width="21.140625" style="2" customWidth="1"/>
    <col min="3338" max="3339" width="19.7109375" style="2" customWidth="1"/>
    <col min="3340" max="3340" width="22.140625" style="2" customWidth="1"/>
    <col min="3341" max="3341" width="23.85546875" style="2" customWidth="1"/>
    <col min="3342" max="3584" width="9.140625" style="2"/>
    <col min="3585" max="3585" width="7" style="2" customWidth="1"/>
    <col min="3586" max="3587" width="20.7109375" style="2" customWidth="1"/>
    <col min="3588" max="3588" width="24" style="2" customWidth="1"/>
    <col min="3589" max="3589" width="19.7109375" style="2" customWidth="1"/>
    <col min="3590" max="3592" width="16.140625" style="2" customWidth="1"/>
    <col min="3593" max="3593" width="21.140625" style="2" customWidth="1"/>
    <col min="3594" max="3595" width="19.7109375" style="2" customWidth="1"/>
    <col min="3596" max="3596" width="22.140625" style="2" customWidth="1"/>
    <col min="3597" max="3597" width="23.85546875" style="2" customWidth="1"/>
    <col min="3598" max="3840" width="9.140625" style="2"/>
    <col min="3841" max="3841" width="7" style="2" customWidth="1"/>
    <col min="3842" max="3843" width="20.7109375" style="2" customWidth="1"/>
    <col min="3844" max="3844" width="24" style="2" customWidth="1"/>
    <col min="3845" max="3845" width="19.7109375" style="2" customWidth="1"/>
    <col min="3846" max="3848" width="16.140625" style="2" customWidth="1"/>
    <col min="3849" max="3849" width="21.140625" style="2" customWidth="1"/>
    <col min="3850" max="3851" width="19.7109375" style="2" customWidth="1"/>
    <col min="3852" max="3852" width="22.140625" style="2" customWidth="1"/>
    <col min="3853" max="3853" width="23.85546875" style="2" customWidth="1"/>
    <col min="3854" max="4096" width="9.140625" style="2"/>
    <col min="4097" max="4097" width="7" style="2" customWidth="1"/>
    <col min="4098" max="4099" width="20.7109375" style="2" customWidth="1"/>
    <col min="4100" max="4100" width="24" style="2" customWidth="1"/>
    <col min="4101" max="4101" width="19.7109375" style="2" customWidth="1"/>
    <col min="4102" max="4104" width="16.140625" style="2" customWidth="1"/>
    <col min="4105" max="4105" width="21.140625" style="2" customWidth="1"/>
    <col min="4106" max="4107" width="19.7109375" style="2" customWidth="1"/>
    <col min="4108" max="4108" width="22.140625" style="2" customWidth="1"/>
    <col min="4109" max="4109" width="23.85546875" style="2" customWidth="1"/>
    <col min="4110" max="4352" width="9.140625" style="2"/>
    <col min="4353" max="4353" width="7" style="2" customWidth="1"/>
    <col min="4354" max="4355" width="20.7109375" style="2" customWidth="1"/>
    <col min="4356" max="4356" width="24" style="2" customWidth="1"/>
    <col min="4357" max="4357" width="19.7109375" style="2" customWidth="1"/>
    <col min="4358" max="4360" width="16.140625" style="2" customWidth="1"/>
    <col min="4361" max="4361" width="21.140625" style="2" customWidth="1"/>
    <col min="4362" max="4363" width="19.7109375" style="2" customWidth="1"/>
    <col min="4364" max="4364" width="22.140625" style="2" customWidth="1"/>
    <col min="4365" max="4365" width="23.85546875" style="2" customWidth="1"/>
    <col min="4366" max="4608" width="9.140625" style="2"/>
    <col min="4609" max="4609" width="7" style="2" customWidth="1"/>
    <col min="4610" max="4611" width="20.7109375" style="2" customWidth="1"/>
    <col min="4612" max="4612" width="24" style="2" customWidth="1"/>
    <col min="4613" max="4613" width="19.7109375" style="2" customWidth="1"/>
    <col min="4614" max="4616" width="16.140625" style="2" customWidth="1"/>
    <col min="4617" max="4617" width="21.140625" style="2" customWidth="1"/>
    <col min="4618" max="4619" width="19.7109375" style="2" customWidth="1"/>
    <col min="4620" max="4620" width="22.140625" style="2" customWidth="1"/>
    <col min="4621" max="4621" width="23.85546875" style="2" customWidth="1"/>
    <col min="4622" max="4864" width="9.140625" style="2"/>
    <col min="4865" max="4865" width="7" style="2" customWidth="1"/>
    <col min="4866" max="4867" width="20.7109375" style="2" customWidth="1"/>
    <col min="4868" max="4868" width="24" style="2" customWidth="1"/>
    <col min="4869" max="4869" width="19.7109375" style="2" customWidth="1"/>
    <col min="4870" max="4872" width="16.140625" style="2" customWidth="1"/>
    <col min="4873" max="4873" width="21.140625" style="2" customWidth="1"/>
    <col min="4874" max="4875" width="19.7109375" style="2" customWidth="1"/>
    <col min="4876" max="4876" width="22.140625" style="2" customWidth="1"/>
    <col min="4877" max="4877" width="23.85546875" style="2" customWidth="1"/>
    <col min="4878" max="5120" width="9.140625" style="2"/>
    <col min="5121" max="5121" width="7" style="2" customWidth="1"/>
    <col min="5122" max="5123" width="20.7109375" style="2" customWidth="1"/>
    <col min="5124" max="5124" width="24" style="2" customWidth="1"/>
    <col min="5125" max="5125" width="19.7109375" style="2" customWidth="1"/>
    <col min="5126" max="5128" width="16.140625" style="2" customWidth="1"/>
    <col min="5129" max="5129" width="21.140625" style="2" customWidth="1"/>
    <col min="5130" max="5131" width="19.7109375" style="2" customWidth="1"/>
    <col min="5132" max="5132" width="22.140625" style="2" customWidth="1"/>
    <col min="5133" max="5133" width="23.85546875" style="2" customWidth="1"/>
    <col min="5134" max="5376" width="9.140625" style="2"/>
    <col min="5377" max="5377" width="7" style="2" customWidth="1"/>
    <col min="5378" max="5379" width="20.7109375" style="2" customWidth="1"/>
    <col min="5380" max="5380" width="24" style="2" customWidth="1"/>
    <col min="5381" max="5381" width="19.7109375" style="2" customWidth="1"/>
    <col min="5382" max="5384" width="16.140625" style="2" customWidth="1"/>
    <col min="5385" max="5385" width="21.140625" style="2" customWidth="1"/>
    <col min="5386" max="5387" width="19.7109375" style="2" customWidth="1"/>
    <col min="5388" max="5388" width="22.140625" style="2" customWidth="1"/>
    <col min="5389" max="5389" width="23.85546875" style="2" customWidth="1"/>
    <col min="5390" max="5632" width="9.140625" style="2"/>
    <col min="5633" max="5633" width="7" style="2" customWidth="1"/>
    <col min="5634" max="5635" width="20.7109375" style="2" customWidth="1"/>
    <col min="5636" max="5636" width="24" style="2" customWidth="1"/>
    <col min="5637" max="5637" width="19.7109375" style="2" customWidth="1"/>
    <col min="5638" max="5640" width="16.140625" style="2" customWidth="1"/>
    <col min="5641" max="5641" width="21.140625" style="2" customWidth="1"/>
    <col min="5642" max="5643" width="19.7109375" style="2" customWidth="1"/>
    <col min="5644" max="5644" width="22.140625" style="2" customWidth="1"/>
    <col min="5645" max="5645" width="23.85546875" style="2" customWidth="1"/>
    <col min="5646" max="5888" width="9.140625" style="2"/>
    <col min="5889" max="5889" width="7" style="2" customWidth="1"/>
    <col min="5890" max="5891" width="20.7109375" style="2" customWidth="1"/>
    <col min="5892" max="5892" width="24" style="2" customWidth="1"/>
    <col min="5893" max="5893" width="19.7109375" style="2" customWidth="1"/>
    <col min="5894" max="5896" width="16.140625" style="2" customWidth="1"/>
    <col min="5897" max="5897" width="21.140625" style="2" customWidth="1"/>
    <col min="5898" max="5899" width="19.7109375" style="2" customWidth="1"/>
    <col min="5900" max="5900" width="22.140625" style="2" customWidth="1"/>
    <col min="5901" max="5901" width="23.85546875" style="2" customWidth="1"/>
    <col min="5902" max="6144" width="9.140625" style="2"/>
    <col min="6145" max="6145" width="7" style="2" customWidth="1"/>
    <col min="6146" max="6147" width="20.7109375" style="2" customWidth="1"/>
    <col min="6148" max="6148" width="24" style="2" customWidth="1"/>
    <col min="6149" max="6149" width="19.7109375" style="2" customWidth="1"/>
    <col min="6150" max="6152" width="16.140625" style="2" customWidth="1"/>
    <col min="6153" max="6153" width="21.140625" style="2" customWidth="1"/>
    <col min="6154" max="6155" width="19.7109375" style="2" customWidth="1"/>
    <col min="6156" max="6156" width="22.140625" style="2" customWidth="1"/>
    <col min="6157" max="6157" width="23.85546875" style="2" customWidth="1"/>
    <col min="6158" max="6400" width="9.140625" style="2"/>
    <col min="6401" max="6401" width="7" style="2" customWidth="1"/>
    <col min="6402" max="6403" width="20.7109375" style="2" customWidth="1"/>
    <col min="6404" max="6404" width="24" style="2" customWidth="1"/>
    <col min="6405" max="6405" width="19.7109375" style="2" customWidth="1"/>
    <col min="6406" max="6408" width="16.140625" style="2" customWidth="1"/>
    <col min="6409" max="6409" width="21.140625" style="2" customWidth="1"/>
    <col min="6410" max="6411" width="19.7109375" style="2" customWidth="1"/>
    <col min="6412" max="6412" width="22.140625" style="2" customWidth="1"/>
    <col min="6413" max="6413" width="23.85546875" style="2" customWidth="1"/>
    <col min="6414" max="6656" width="9.140625" style="2"/>
    <col min="6657" max="6657" width="7" style="2" customWidth="1"/>
    <col min="6658" max="6659" width="20.7109375" style="2" customWidth="1"/>
    <col min="6660" max="6660" width="24" style="2" customWidth="1"/>
    <col min="6661" max="6661" width="19.7109375" style="2" customWidth="1"/>
    <col min="6662" max="6664" width="16.140625" style="2" customWidth="1"/>
    <col min="6665" max="6665" width="21.140625" style="2" customWidth="1"/>
    <col min="6666" max="6667" width="19.7109375" style="2" customWidth="1"/>
    <col min="6668" max="6668" width="22.140625" style="2" customWidth="1"/>
    <col min="6669" max="6669" width="23.85546875" style="2" customWidth="1"/>
    <col min="6670" max="6912" width="9.140625" style="2"/>
    <col min="6913" max="6913" width="7" style="2" customWidth="1"/>
    <col min="6914" max="6915" width="20.7109375" style="2" customWidth="1"/>
    <col min="6916" max="6916" width="24" style="2" customWidth="1"/>
    <col min="6917" max="6917" width="19.7109375" style="2" customWidth="1"/>
    <col min="6918" max="6920" width="16.140625" style="2" customWidth="1"/>
    <col min="6921" max="6921" width="21.140625" style="2" customWidth="1"/>
    <col min="6922" max="6923" width="19.7109375" style="2" customWidth="1"/>
    <col min="6924" max="6924" width="22.140625" style="2" customWidth="1"/>
    <col min="6925" max="6925" width="23.85546875" style="2" customWidth="1"/>
    <col min="6926" max="7168" width="9.140625" style="2"/>
    <col min="7169" max="7169" width="7" style="2" customWidth="1"/>
    <col min="7170" max="7171" width="20.7109375" style="2" customWidth="1"/>
    <col min="7172" max="7172" width="24" style="2" customWidth="1"/>
    <col min="7173" max="7173" width="19.7109375" style="2" customWidth="1"/>
    <col min="7174" max="7176" width="16.140625" style="2" customWidth="1"/>
    <col min="7177" max="7177" width="21.140625" style="2" customWidth="1"/>
    <col min="7178" max="7179" width="19.7109375" style="2" customWidth="1"/>
    <col min="7180" max="7180" width="22.140625" style="2" customWidth="1"/>
    <col min="7181" max="7181" width="23.85546875" style="2" customWidth="1"/>
    <col min="7182" max="7424" width="9.140625" style="2"/>
    <col min="7425" max="7425" width="7" style="2" customWidth="1"/>
    <col min="7426" max="7427" width="20.7109375" style="2" customWidth="1"/>
    <col min="7428" max="7428" width="24" style="2" customWidth="1"/>
    <col min="7429" max="7429" width="19.7109375" style="2" customWidth="1"/>
    <col min="7430" max="7432" width="16.140625" style="2" customWidth="1"/>
    <col min="7433" max="7433" width="21.140625" style="2" customWidth="1"/>
    <col min="7434" max="7435" width="19.7109375" style="2" customWidth="1"/>
    <col min="7436" max="7436" width="22.140625" style="2" customWidth="1"/>
    <col min="7437" max="7437" width="23.85546875" style="2" customWidth="1"/>
    <col min="7438" max="7680" width="9.140625" style="2"/>
    <col min="7681" max="7681" width="7" style="2" customWidth="1"/>
    <col min="7682" max="7683" width="20.7109375" style="2" customWidth="1"/>
    <col min="7684" max="7684" width="24" style="2" customWidth="1"/>
    <col min="7685" max="7685" width="19.7109375" style="2" customWidth="1"/>
    <col min="7686" max="7688" width="16.140625" style="2" customWidth="1"/>
    <col min="7689" max="7689" width="21.140625" style="2" customWidth="1"/>
    <col min="7690" max="7691" width="19.7109375" style="2" customWidth="1"/>
    <col min="7692" max="7692" width="22.140625" style="2" customWidth="1"/>
    <col min="7693" max="7693" width="23.85546875" style="2" customWidth="1"/>
    <col min="7694" max="7936" width="9.140625" style="2"/>
    <col min="7937" max="7937" width="7" style="2" customWidth="1"/>
    <col min="7938" max="7939" width="20.7109375" style="2" customWidth="1"/>
    <col min="7940" max="7940" width="24" style="2" customWidth="1"/>
    <col min="7941" max="7941" width="19.7109375" style="2" customWidth="1"/>
    <col min="7942" max="7944" width="16.140625" style="2" customWidth="1"/>
    <col min="7945" max="7945" width="21.140625" style="2" customWidth="1"/>
    <col min="7946" max="7947" width="19.7109375" style="2" customWidth="1"/>
    <col min="7948" max="7948" width="22.140625" style="2" customWidth="1"/>
    <col min="7949" max="7949" width="23.85546875" style="2" customWidth="1"/>
    <col min="7950" max="8192" width="9.140625" style="2"/>
    <col min="8193" max="8193" width="7" style="2" customWidth="1"/>
    <col min="8194" max="8195" width="20.7109375" style="2" customWidth="1"/>
    <col min="8196" max="8196" width="24" style="2" customWidth="1"/>
    <col min="8197" max="8197" width="19.7109375" style="2" customWidth="1"/>
    <col min="8198" max="8200" width="16.140625" style="2" customWidth="1"/>
    <col min="8201" max="8201" width="21.140625" style="2" customWidth="1"/>
    <col min="8202" max="8203" width="19.7109375" style="2" customWidth="1"/>
    <col min="8204" max="8204" width="22.140625" style="2" customWidth="1"/>
    <col min="8205" max="8205" width="23.85546875" style="2" customWidth="1"/>
    <col min="8206" max="8448" width="9.140625" style="2"/>
    <col min="8449" max="8449" width="7" style="2" customWidth="1"/>
    <col min="8450" max="8451" width="20.7109375" style="2" customWidth="1"/>
    <col min="8452" max="8452" width="24" style="2" customWidth="1"/>
    <col min="8453" max="8453" width="19.7109375" style="2" customWidth="1"/>
    <col min="8454" max="8456" width="16.140625" style="2" customWidth="1"/>
    <col min="8457" max="8457" width="21.140625" style="2" customWidth="1"/>
    <col min="8458" max="8459" width="19.7109375" style="2" customWidth="1"/>
    <col min="8460" max="8460" width="22.140625" style="2" customWidth="1"/>
    <col min="8461" max="8461" width="23.85546875" style="2" customWidth="1"/>
    <col min="8462" max="8704" width="9.140625" style="2"/>
    <col min="8705" max="8705" width="7" style="2" customWidth="1"/>
    <col min="8706" max="8707" width="20.7109375" style="2" customWidth="1"/>
    <col min="8708" max="8708" width="24" style="2" customWidth="1"/>
    <col min="8709" max="8709" width="19.7109375" style="2" customWidth="1"/>
    <col min="8710" max="8712" width="16.140625" style="2" customWidth="1"/>
    <col min="8713" max="8713" width="21.140625" style="2" customWidth="1"/>
    <col min="8714" max="8715" width="19.7109375" style="2" customWidth="1"/>
    <col min="8716" max="8716" width="22.140625" style="2" customWidth="1"/>
    <col min="8717" max="8717" width="23.85546875" style="2" customWidth="1"/>
    <col min="8718" max="8960" width="9.140625" style="2"/>
    <col min="8961" max="8961" width="7" style="2" customWidth="1"/>
    <col min="8962" max="8963" width="20.7109375" style="2" customWidth="1"/>
    <col min="8964" max="8964" width="24" style="2" customWidth="1"/>
    <col min="8965" max="8965" width="19.7109375" style="2" customWidth="1"/>
    <col min="8966" max="8968" width="16.140625" style="2" customWidth="1"/>
    <col min="8969" max="8969" width="21.140625" style="2" customWidth="1"/>
    <col min="8970" max="8971" width="19.7109375" style="2" customWidth="1"/>
    <col min="8972" max="8972" width="22.140625" style="2" customWidth="1"/>
    <col min="8973" max="8973" width="23.85546875" style="2" customWidth="1"/>
    <col min="8974" max="9216" width="9.140625" style="2"/>
    <col min="9217" max="9217" width="7" style="2" customWidth="1"/>
    <col min="9218" max="9219" width="20.7109375" style="2" customWidth="1"/>
    <col min="9220" max="9220" width="24" style="2" customWidth="1"/>
    <col min="9221" max="9221" width="19.7109375" style="2" customWidth="1"/>
    <col min="9222" max="9224" width="16.140625" style="2" customWidth="1"/>
    <col min="9225" max="9225" width="21.140625" style="2" customWidth="1"/>
    <col min="9226" max="9227" width="19.7109375" style="2" customWidth="1"/>
    <col min="9228" max="9228" width="22.140625" style="2" customWidth="1"/>
    <col min="9229" max="9229" width="23.85546875" style="2" customWidth="1"/>
    <col min="9230" max="9472" width="9.140625" style="2"/>
    <col min="9473" max="9473" width="7" style="2" customWidth="1"/>
    <col min="9474" max="9475" width="20.7109375" style="2" customWidth="1"/>
    <col min="9476" max="9476" width="24" style="2" customWidth="1"/>
    <col min="9477" max="9477" width="19.7109375" style="2" customWidth="1"/>
    <col min="9478" max="9480" width="16.140625" style="2" customWidth="1"/>
    <col min="9481" max="9481" width="21.140625" style="2" customWidth="1"/>
    <col min="9482" max="9483" width="19.7109375" style="2" customWidth="1"/>
    <col min="9484" max="9484" width="22.140625" style="2" customWidth="1"/>
    <col min="9485" max="9485" width="23.85546875" style="2" customWidth="1"/>
    <col min="9486" max="9728" width="9.140625" style="2"/>
    <col min="9729" max="9729" width="7" style="2" customWidth="1"/>
    <col min="9730" max="9731" width="20.7109375" style="2" customWidth="1"/>
    <col min="9732" max="9732" width="24" style="2" customWidth="1"/>
    <col min="9733" max="9733" width="19.7109375" style="2" customWidth="1"/>
    <col min="9734" max="9736" width="16.140625" style="2" customWidth="1"/>
    <col min="9737" max="9737" width="21.140625" style="2" customWidth="1"/>
    <col min="9738" max="9739" width="19.7109375" style="2" customWidth="1"/>
    <col min="9740" max="9740" width="22.140625" style="2" customWidth="1"/>
    <col min="9741" max="9741" width="23.85546875" style="2" customWidth="1"/>
    <col min="9742" max="9984" width="9.140625" style="2"/>
    <col min="9985" max="9985" width="7" style="2" customWidth="1"/>
    <col min="9986" max="9987" width="20.7109375" style="2" customWidth="1"/>
    <col min="9988" max="9988" width="24" style="2" customWidth="1"/>
    <col min="9989" max="9989" width="19.7109375" style="2" customWidth="1"/>
    <col min="9990" max="9992" width="16.140625" style="2" customWidth="1"/>
    <col min="9993" max="9993" width="21.140625" style="2" customWidth="1"/>
    <col min="9994" max="9995" width="19.7109375" style="2" customWidth="1"/>
    <col min="9996" max="9996" width="22.140625" style="2" customWidth="1"/>
    <col min="9997" max="9997" width="23.85546875" style="2" customWidth="1"/>
    <col min="9998" max="10240" width="9.140625" style="2"/>
    <col min="10241" max="10241" width="7" style="2" customWidth="1"/>
    <col min="10242" max="10243" width="20.7109375" style="2" customWidth="1"/>
    <col min="10244" max="10244" width="24" style="2" customWidth="1"/>
    <col min="10245" max="10245" width="19.7109375" style="2" customWidth="1"/>
    <col min="10246" max="10248" width="16.140625" style="2" customWidth="1"/>
    <col min="10249" max="10249" width="21.140625" style="2" customWidth="1"/>
    <col min="10250" max="10251" width="19.7109375" style="2" customWidth="1"/>
    <col min="10252" max="10252" width="22.140625" style="2" customWidth="1"/>
    <col min="10253" max="10253" width="23.85546875" style="2" customWidth="1"/>
    <col min="10254" max="10496" width="9.140625" style="2"/>
    <col min="10497" max="10497" width="7" style="2" customWidth="1"/>
    <col min="10498" max="10499" width="20.7109375" style="2" customWidth="1"/>
    <col min="10500" max="10500" width="24" style="2" customWidth="1"/>
    <col min="10501" max="10501" width="19.7109375" style="2" customWidth="1"/>
    <col min="10502" max="10504" width="16.140625" style="2" customWidth="1"/>
    <col min="10505" max="10505" width="21.140625" style="2" customWidth="1"/>
    <col min="10506" max="10507" width="19.7109375" style="2" customWidth="1"/>
    <col min="10508" max="10508" width="22.140625" style="2" customWidth="1"/>
    <col min="10509" max="10509" width="23.85546875" style="2" customWidth="1"/>
    <col min="10510" max="10752" width="9.140625" style="2"/>
    <col min="10753" max="10753" width="7" style="2" customWidth="1"/>
    <col min="10754" max="10755" width="20.7109375" style="2" customWidth="1"/>
    <col min="10756" max="10756" width="24" style="2" customWidth="1"/>
    <col min="10757" max="10757" width="19.7109375" style="2" customWidth="1"/>
    <col min="10758" max="10760" width="16.140625" style="2" customWidth="1"/>
    <col min="10761" max="10761" width="21.140625" style="2" customWidth="1"/>
    <col min="10762" max="10763" width="19.7109375" style="2" customWidth="1"/>
    <col min="10764" max="10764" width="22.140625" style="2" customWidth="1"/>
    <col min="10765" max="10765" width="23.85546875" style="2" customWidth="1"/>
    <col min="10766" max="11008" width="9.140625" style="2"/>
    <col min="11009" max="11009" width="7" style="2" customWidth="1"/>
    <col min="11010" max="11011" width="20.7109375" style="2" customWidth="1"/>
    <col min="11012" max="11012" width="24" style="2" customWidth="1"/>
    <col min="11013" max="11013" width="19.7109375" style="2" customWidth="1"/>
    <col min="11014" max="11016" width="16.140625" style="2" customWidth="1"/>
    <col min="11017" max="11017" width="21.140625" style="2" customWidth="1"/>
    <col min="11018" max="11019" width="19.7109375" style="2" customWidth="1"/>
    <col min="11020" max="11020" width="22.140625" style="2" customWidth="1"/>
    <col min="11021" max="11021" width="23.85546875" style="2" customWidth="1"/>
    <col min="11022" max="11264" width="9.140625" style="2"/>
    <col min="11265" max="11265" width="7" style="2" customWidth="1"/>
    <col min="11266" max="11267" width="20.7109375" style="2" customWidth="1"/>
    <col min="11268" max="11268" width="24" style="2" customWidth="1"/>
    <col min="11269" max="11269" width="19.7109375" style="2" customWidth="1"/>
    <col min="11270" max="11272" width="16.140625" style="2" customWidth="1"/>
    <col min="11273" max="11273" width="21.140625" style="2" customWidth="1"/>
    <col min="11274" max="11275" width="19.7109375" style="2" customWidth="1"/>
    <col min="11276" max="11276" width="22.140625" style="2" customWidth="1"/>
    <col min="11277" max="11277" width="23.85546875" style="2" customWidth="1"/>
    <col min="11278" max="11520" width="9.140625" style="2"/>
    <col min="11521" max="11521" width="7" style="2" customWidth="1"/>
    <col min="11522" max="11523" width="20.7109375" style="2" customWidth="1"/>
    <col min="11524" max="11524" width="24" style="2" customWidth="1"/>
    <col min="11525" max="11525" width="19.7109375" style="2" customWidth="1"/>
    <col min="11526" max="11528" width="16.140625" style="2" customWidth="1"/>
    <col min="11529" max="11529" width="21.140625" style="2" customWidth="1"/>
    <col min="11530" max="11531" width="19.7109375" style="2" customWidth="1"/>
    <col min="11532" max="11532" width="22.140625" style="2" customWidth="1"/>
    <col min="11533" max="11533" width="23.85546875" style="2" customWidth="1"/>
    <col min="11534" max="11776" width="9.140625" style="2"/>
    <col min="11777" max="11777" width="7" style="2" customWidth="1"/>
    <col min="11778" max="11779" width="20.7109375" style="2" customWidth="1"/>
    <col min="11780" max="11780" width="24" style="2" customWidth="1"/>
    <col min="11781" max="11781" width="19.7109375" style="2" customWidth="1"/>
    <col min="11782" max="11784" width="16.140625" style="2" customWidth="1"/>
    <col min="11785" max="11785" width="21.140625" style="2" customWidth="1"/>
    <col min="11786" max="11787" width="19.7109375" style="2" customWidth="1"/>
    <col min="11788" max="11788" width="22.140625" style="2" customWidth="1"/>
    <col min="11789" max="11789" width="23.85546875" style="2" customWidth="1"/>
    <col min="11790" max="12032" width="9.140625" style="2"/>
    <col min="12033" max="12033" width="7" style="2" customWidth="1"/>
    <col min="12034" max="12035" width="20.7109375" style="2" customWidth="1"/>
    <col min="12036" max="12036" width="24" style="2" customWidth="1"/>
    <col min="12037" max="12037" width="19.7109375" style="2" customWidth="1"/>
    <col min="12038" max="12040" width="16.140625" style="2" customWidth="1"/>
    <col min="12041" max="12041" width="21.140625" style="2" customWidth="1"/>
    <col min="12042" max="12043" width="19.7109375" style="2" customWidth="1"/>
    <col min="12044" max="12044" width="22.140625" style="2" customWidth="1"/>
    <col min="12045" max="12045" width="23.85546875" style="2" customWidth="1"/>
    <col min="12046" max="12288" width="9.140625" style="2"/>
    <col min="12289" max="12289" width="7" style="2" customWidth="1"/>
    <col min="12290" max="12291" width="20.7109375" style="2" customWidth="1"/>
    <col min="12292" max="12292" width="24" style="2" customWidth="1"/>
    <col min="12293" max="12293" width="19.7109375" style="2" customWidth="1"/>
    <col min="12294" max="12296" width="16.140625" style="2" customWidth="1"/>
    <col min="12297" max="12297" width="21.140625" style="2" customWidth="1"/>
    <col min="12298" max="12299" width="19.7109375" style="2" customWidth="1"/>
    <col min="12300" max="12300" width="22.140625" style="2" customWidth="1"/>
    <col min="12301" max="12301" width="23.85546875" style="2" customWidth="1"/>
    <col min="12302" max="12544" width="9.140625" style="2"/>
    <col min="12545" max="12545" width="7" style="2" customWidth="1"/>
    <col min="12546" max="12547" width="20.7109375" style="2" customWidth="1"/>
    <col min="12548" max="12548" width="24" style="2" customWidth="1"/>
    <col min="12549" max="12549" width="19.7109375" style="2" customWidth="1"/>
    <col min="12550" max="12552" width="16.140625" style="2" customWidth="1"/>
    <col min="12553" max="12553" width="21.140625" style="2" customWidth="1"/>
    <col min="12554" max="12555" width="19.7109375" style="2" customWidth="1"/>
    <col min="12556" max="12556" width="22.140625" style="2" customWidth="1"/>
    <col min="12557" max="12557" width="23.85546875" style="2" customWidth="1"/>
    <col min="12558" max="12800" width="9.140625" style="2"/>
    <col min="12801" max="12801" width="7" style="2" customWidth="1"/>
    <col min="12802" max="12803" width="20.7109375" style="2" customWidth="1"/>
    <col min="12804" max="12804" width="24" style="2" customWidth="1"/>
    <col min="12805" max="12805" width="19.7109375" style="2" customWidth="1"/>
    <col min="12806" max="12808" width="16.140625" style="2" customWidth="1"/>
    <col min="12809" max="12809" width="21.140625" style="2" customWidth="1"/>
    <col min="12810" max="12811" width="19.7109375" style="2" customWidth="1"/>
    <col min="12812" max="12812" width="22.140625" style="2" customWidth="1"/>
    <col min="12813" max="12813" width="23.85546875" style="2" customWidth="1"/>
    <col min="12814" max="13056" width="9.140625" style="2"/>
    <col min="13057" max="13057" width="7" style="2" customWidth="1"/>
    <col min="13058" max="13059" width="20.7109375" style="2" customWidth="1"/>
    <col min="13060" max="13060" width="24" style="2" customWidth="1"/>
    <col min="13061" max="13061" width="19.7109375" style="2" customWidth="1"/>
    <col min="13062" max="13064" width="16.140625" style="2" customWidth="1"/>
    <col min="13065" max="13065" width="21.140625" style="2" customWidth="1"/>
    <col min="13066" max="13067" width="19.7109375" style="2" customWidth="1"/>
    <col min="13068" max="13068" width="22.140625" style="2" customWidth="1"/>
    <col min="13069" max="13069" width="23.85546875" style="2" customWidth="1"/>
    <col min="13070" max="13312" width="9.140625" style="2"/>
    <col min="13313" max="13313" width="7" style="2" customWidth="1"/>
    <col min="13314" max="13315" width="20.7109375" style="2" customWidth="1"/>
    <col min="13316" max="13316" width="24" style="2" customWidth="1"/>
    <col min="13317" max="13317" width="19.7109375" style="2" customWidth="1"/>
    <col min="13318" max="13320" width="16.140625" style="2" customWidth="1"/>
    <col min="13321" max="13321" width="21.140625" style="2" customWidth="1"/>
    <col min="13322" max="13323" width="19.7109375" style="2" customWidth="1"/>
    <col min="13324" max="13324" width="22.140625" style="2" customWidth="1"/>
    <col min="13325" max="13325" width="23.85546875" style="2" customWidth="1"/>
    <col min="13326" max="13568" width="9.140625" style="2"/>
    <col min="13569" max="13569" width="7" style="2" customWidth="1"/>
    <col min="13570" max="13571" width="20.7109375" style="2" customWidth="1"/>
    <col min="13572" max="13572" width="24" style="2" customWidth="1"/>
    <col min="13573" max="13573" width="19.7109375" style="2" customWidth="1"/>
    <col min="13574" max="13576" width="16.140625" style="2" customWidth="1"/>
    <col min="13577" max="13577" width="21.140625" style="2" customWidth="1"/>
    <col min="13578" max="13579" width="19.7109375" style="2" customWidth="1"/>
    <col min="13580" max="13580" width="22.140625" style="2" customWidth="1"/>
    <col min="13581" max="13581" width="23.85546875" style="2" customWidth="1"/>
    <col min="13582" max="13824" width="9.140625" style="2"/>
    <col min="13825" max="13825" width="7" style="2" customWidth="1"/>
    <col min="13826" max="13827" width="20.7109375" style="2" customWidth="1"/>
    <col min="13828" max="13828" width="24" style="2" customWidth="1"/>
    <col min="13829" max="13829" width="19.7109375" style="2" customWidth="1"/>
    <col min="13830" max="13832" width="16.140625" style="2" customWidth="1"/>
    <col min="13833" max="13833" width="21.140625" style="2" customWidth="1"/>
    <col min="13834" max="13835" width="19.7109375" style="2" customWidth="1"/>
    <col min="13836" max="13836" width="22.140625" style="2" customWidth="1"/>
    <col min="13837" max="13837" width="23.85546875" style="2" customWidth="1"/>
    <col min="13838" max="14080" width="9.140625" style="2"/>
    <col min="14081" max="14081" width="7" style="2" customWidth="1"/>
    <col min="14082" max="14083" width="20.7109375" style="2" customWidth="1"/>
    <col min="14084" max="14084" width="24" style="2" customWidth="1"/>
    <col min="14085" max="14085" width="19.7109375" style="2" customWidth="1"/>
    <col min="14086" max="14088" width="16.140625" style="2" customWidth="1"/>
    <col min="14089" max="14089" width="21.140625" style="2" customWidth="1"/>
    <col min="14090" max="14091" width="19.7109375" style="2" customWidth="1"/>
    <col min="14092" max="14092" width="22.140625" style="2" customWidth="1"/>
    <col min="14093" max="14093" width="23.85546875" style="2" customWidth="1"/>
    <col min="14094" max="14336" width="9.140625" style="2"/>
    <col min="14337" max="14337" width="7" style="2" customWidth="1"/>
    <col min="14338" max="14339" width="20.7109375" style="2" customWidth="1"/>
    <col min="14340" max="14340" width="24" style="2" customWidth="1"/>
    <col min="14341" max="14341" width="19.7109375" style="2" customWidth="1"/>
    <col min="14342" max="14344" width="16.140625" style="2" customWidth="1"/>
    <col min="14345" max="14345" width="21.140625" style="2" customWidth="1"/>
    <col min="14346" max="14347" width="19.7109375" style="2" customWidth="1"/>
    <col min="14348" max="14348" width="22.140625" style="2" customWidth="1"/>
    <col min="14349" max="14349" width="23.85546875" style="2" customWidth="1"/>
    <col min="14350" max="14592" width="9.140625" style="2"/>
    <col min="14593" max="14593" width="7" style="2" customWidth="1"/>
    <col min="14594" max="14595" width="20.7109375" style="2" customWidth="1"/>
    <col min="14596" max="14596" width="24" style="2" customWidth="1"/>
    <col min="14597" max="14597" width="19.7109375" style="2" customWidth="1"/>
    <col min="14598" max="14600" width="16.140625" style="2" customWidth="1"/>
    <col min="14601" max="14601" width="21.140625" style="2" customWidth="1"/>
    <col min="14602" max="14603" width="19.7109375" style="2" customWidth="1"/>
    <col min="14604" max="14604" width="22.140625" style="2" customWidth="1"/>
    <col min="14605" max="14605" width="23.85546875" style="2" customWidth="1"/>
    <col min="14606" max="14848" width="9.140625" style="2"/>
    <col min="14849" max="14849" width="7" style="2" customWidth="1"/>
    <col min="14850" max="14851" width="20.7109375" style="2" customWidth="1"/>
    <col min="14852" max="14852" width="24" style="2" customWidth="1"/>
    <col min="14853" max="14853" width="19.7109375" style="2" customWidth="1"/>
    <col min="14854" max="14856" width="16.140625" style="2" customWidth="1"/>
    <col min="14857" max="14857" width="21.140625" style="2" customWidth="1"/>
    <col min="14858" max="14859" width="19.7109375" style="2" customWidth="1"/>
    <col min="14860" max="14860" width="22.140625" style="2" customWidth="1"/>
    <col min="14861" max="14861" width="23.85546875" style="2" customWidth="1"/>
    <col min="14862" max="15104" width="9.140625" style="2"/>
    <col min="15105" max="15105" width="7" style="2" customWidth="1"/>
    <col min="15106" max="15107" width="20.7109375" style="2" customWidth="1"/>
    <col min="15108" max="15108" width="24" style="2" customWidth="1"/>
    <col min="15109" max="15109" width="19.7109375" style="2" customWidth="1"/>
    <col min="15110" max="15112" width="16.140625" style="2" customWidth="1"/>
    <col min="15113" max="15113" width="21.140625" style="2" customWidth="1"/>
    <col min="15114" max="15115" width="19.7109375" style="2" customWidth="1"/>
    <col min="15116" max="15116" width="22.140625" style="2" customWidth="1"/>
    <col min="15117" max="15117" width="23.85546875" style="2" customWidth="1"/>
    <col min="15118" max="15360" width="9.140625" style="2"/>
    <col min="15361" max="15361" width="7" style="2" customWidth="1"/>
    <col min="15362" max="15363" width="20.7109375" style="2" customWidth="1"/>
    <col min="15364" max="15364" width="24" style="2" customWidth="1"/>
    <col min="15365" max="15365" width="19.7109375" style="2" customWidth="1"/>
    <col min="15366" max="15368" width="16.140625" style="2" customWidth="1"/>
    <col min="15369" max="15369" width="21.140625" style="2" customWidth="1"/>
    <col min="15370" max="15371" width="19.7109375" style="2" customWidth="1"/>
    <col min="15372" max="15372" width="22.140625" style="2" customWidth="1"/>
    <col min="15373" max="15373" width="23.85546875" style="2" customWidth="1"/>
    <col min="15374" max="15616" width="9.140625" style="2"/>
    <col min="15617" max="15617" width="7" style="2" customWidth="1"/>
    <col min="15618" max="15619" width="20.7109375" style="2" customWidth="1"/>
    <col min="15620" max="15620" width="24" style="2" customWidth="1"/>
    <col min="15621" max="15621" width="19.7109375" style="2" customWidth="1"/>
    <col min="15622" max="15624" width="16.140625" style="2" customWidth="1"/>
    <col min="15625" max="15625" width="21.140625" style="2" customWidth="1"/>
    <col min="15626" max="15627" width="19.7109375" style="2" customWidth="1"/>
    <col min="15628" max="15628" width="22.140625" style="2" customWidth="1"/>
    <col min="15629" max="15629" width="23.85546875" style="2" customWidth="1"/>
    <col min="15630" max="15872" width="9.140625" style="2"/>
    <col min="15873" max="15873" width="7" style="2" customWidth="1"/>
    <col min="15874" max="15875" width="20.7109375" style="2" customWidth="1"/>
    <col min="15876" max="15876" width="24" style="2" customWidth="1"/>
    <col min="15877" max="15877" width="19.7109375" style="2" customWidth="1"/>
    <col min="15878" max="15880" width="16.140625" style="2" customWidth="1"/>
    <col min="15881" max="15881" width="21.140625" style="2" customWidth="1"/>
    <col min="15882" max="15883" width="19.7109375" style="2" customWidth="1"/>
    <col min="15884" max="15884" width="22.140625" style="2" customWidth="1"/>
    <col min="15885" max="15885" width="23.85546875" style="2" customWidth="1"/>
    <col min="15886" max="16128" width="9.140625" style="2"/>
    <col min="16129" max="16129" width="7" style="2" customWidth="1"/>
    <col min="16130" max="16131" width="20.7109375" style="2" customWidth="1"/>
    <col min="16132" max="16132" width="24" style="2" customWidth="1"/>
    <col min="16133" max="16133" width="19.7109375" style="2" customWidth="1"/>
    <col min="16134" max="16136" width="16.140625" style="2" customWidth="1"/>
    <col min="16137" max="16137" width="21.140625" style="2" customWidth="1"/>
    <col min="16138" max="16139" width="19.7109375" style="2" customWidth="1"/>
    <col min="16140" max="16140" width="22.140625" style="2" customWidth="1"/>
    <col min="16141" max="16141" width="23.85546875" style="2" customWidth="1"/>
    <col min="16142" max="16384" width="9.140625" style="2"/>
  </cols>
  <sheetData>
    <row r="1" spans="1:13" ht="17.25" customHeight="1" x14ac:dyDescent="0.25">
      <c r="M1" s="39" t="s">
        <v>34</v>
      </c>
    </row>
    <row r="2" spans="1:13" s="51" customFormat="1" ht="27" customHeight="1" x14ac:dyDescent="0.25">
      <c r="A2" s="50"/>
      <c r="B2" s="61" t="s">
        <v>54</v>
      </c>
      <c r="C2" s="61"/>
      <c r="D2" s="62" t="s">
        <v>0</v>
      </c>
      <c r="E2" s="62"/>
      <c r="F2" s="62"/>
      <c r="G2" s="62"/>
      <c r="H2" s="62"/>
      <c r="I2" s="62"/>
      <c r="M2" s="52"/>
    </row>
    <row r="3" spans="1:13" s="54" customFormat="1" ht="27" customHeight="1" x14ac:dyDescent="0.25">
      <c r="A3" s="53"/>
    </row>
    <row r="4" spans="1:13" s="51" customFormat="1" ht="27" customHeight="1" x14ac:dyDescent="0.25">
      <c r="A4" s="50"/>
      <c r="B4" s="61" t="s">
        <v>55</v>
      </c>
      <c r="C4" s="61"/>
      <c r="D4" s="62"/>
      <c r="E4" s="62"/>
      <c r="F4" s="62"/>
      <c r="G4" s="62"/>
      <c r="H4" s="62"/>
      <c r="I4" s="62"/>
      <c r="M4" s="52"/>
    </row>
    <row r="5" spans="1:13" s="54" customFormat="1" ht="17.25" customHeight="1" x14ac:dyDescent="0.25">
      <c r="A5" s="53"/>
      <c r="M5" s="52"/>
    </row>
    <row r="6" spans="1:13" ht="23.2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2.5" customHeight="1" x14ac:dyDescent="0.25">
      <c r="A7" s="65" t="s">
        <v>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22.5" customHeight="1" x14ac:dyDescent="0.25">
      <c r="A8" s="65" t="s">
        <v>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ht="45" customHeight="1" x14ac:dyDescent="0.25">
      <c r="A9" s="67" t="s">
        <v>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 s="54" customFormat="1" ht="45" customHeight="1" x14ac:dyDescent="0.25">
      <c r="A10" s="63" t="s">
        <v>59</v>
      </c>
      <c r="B10" s="63"/>
      <c r="C10" s="63"/>
      <c r="D10" s="63"/>
      <c r="E10" s="63"/>
      <c r="F10" s="63"/>
      <c r="G10" s="63"/>
      <c r="H10" s="60"/>
      <c r="I10" s="60"/>
      <c r="J10" s="60"/>
      <c r="K10" s="60"/>
      <c r="L10" s="60"/>
      <c r="M10" s="60"/>
    </row>
    <row r="11" spans="1:13" ht="33" x14ac:dyDescent="0.25">
      <c r="A11" s="68" t="s">
        <v>4</v>
      </c>
      <c r="B11" s="68"/>
      <c r="C11" s="68"/>
      <c r="D11" s="68"/>
      <c r="E11" s="68"/>
      <c r="F11" s="68"/>
      <c r="G11" s="4" t="str">
        <f>'[1]наименование лотов'!A2</f>
        <v>№206-0-1</v>
      </c>
      <c r="H11" s="4"/>
      <c r="I11" s="4"/>
      <c r="J11" s="4"/>
      <c r="K11" s="4"/>
      <c r="L11" s="4"/>
      <c r="M11" s="4"/>
    </row>
    <row r="12" spans="1:13" ht="23.25" customHeight="1" x14ac:dyDescent="0.25">
      <c r="A12" s="64" t="s">
        <v>5</v>
      </c>
      <c r="B12" s="64"/>
      <c r="C12" s="64"/>
      <c r="D12" s="64"/>
      <c r="E12" s="64"/>
      <c r="F12" s="64"/>
      <c r="G12" s="5" t="str">
        <f>'[1]наименование лотов'!B2</f>
        <v>Западно-Усть-Балыкское, Восточно-Охтеурское</v>
      </c>
      <c r="H12" s="5"/>
      <c r="I12" s="5"/>
      <c r="J12" s="5"/>
      <c r="K12" s="5"/>
      <c r="L12" s="5"/>
      <c r="M12" s="5"/>
    </row>
    <row r="13" spans="1:13" ht="23.25" customHeight="1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x14ac:dyDescent="0.25">
      <c r="A14" s="69" t="s">
        <v>6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</row>
    <row r="15" spans="1:13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24" customHeight="1" thickBot="1" x14ac:dyDescent="0.3">
      <c r="A16" s="8" t="s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9"/>
    </row>
    <row r="17" spans="1:13" ht="29.25" customHeight="1" x14ac:dyDescent="0.25">
      <c r="A17" s="70" t="s">
        <v>8</v>
      </c>
      <c r="B17" s="71"/>
      <c r="C17" s="71"/>
      <c r="D17" s="71"/>
      <c r="E17" s="71"/>
      <c r="F17" s="71"/>
      <c r="G17" s="10" t="s">
        <v>9</v>
      </c>
      <c r="H17" s="10"/>
      <c r="I17" s="10"/>
      <c r="J17" s="10"/>
      <c r="K17" s="10"/>
      <c r="L17" s="10"/>
      <c r="M17" s="11"/>
    </row>
    <row r="18" spans="1:13" s="12" customFormat="1" ht="32.25" customHeight="1" x14ac:dyDescent="0.25">
      <c r="A18" s="72" t="s">
        <v>10</v>
      </c>
      <c r="B18" s="73" t="s">
        <v>11</v>
      </c>
      <c r="C18" s="73"/>
      <c r="D18" s="73"/>
      <c r="E18" s="73" t="s">
        <v>12</v>
      </c>
      <c r="F18" s="73" t="s">
        <v>13</v>
      </c>
      <c r="G18" s="73"/>
      <c r="H18" s="73"/>
      <c r="I18" s="74" t="s">
        <v>14</v>
      </c>
      <c r="J18" s="74"/>
      <c r="K18" s="74"/>
      <c r="L18" s="74" t="s">
        <v>15</v>
      </c>
      <c r="M18" s="74" t="s">
        <v>16</v>
      </c>
    </row>
    <row r="19" spans="1:13" s="12" customFormat="1" ht="41.25" customHeight="1" x14ac:dyDescent="0.25">
      <c r="A19" s="72"/>
      <c r="B19" s="73"/>
      <c r="C19" s="73"/>
      <c r="D19" s="73"/>
      <c r="E19" s="73"/>
      <c r="F19" s="13" t="s">
        <v>17</v>
      </c>
      <c r="G19" s="13" t="s">
        <v>18</v>
      </c>
      <c r="H19" s="13" t="s">
        <v>19</v>
      </c>
      <c r="I19" s="13" t="s">
        <v>17</v>
      </c>
      <c r="J19" s="13" t="s">
        <v>18</v>
      </c>
      <c r="K19" s="13" t="s">
        <v>19</v>
      </c>
      <c r="L19" s="74"/>
      <c r="M19" s="74"/>
    </row>
    <row r="20" spans="1:13" s="17" customFormat="1" ht="20.25" x14ac:dyDescent="0.25">
      <c r="A20" s="14"/>
      <c r="B20" s="75" t="s">
        <v>20</v>
      </c>
      <c r="C20" s="75"/>
      <c r="D20" s="75"/>
      <c r="E20" s="15"/>
      <c r="F20" s="15"/>
      <c r="G20" s="15"/>
      <c r="H20" s="15"/>
      <c r="I20" s="16"/>
      <c r="J20" s="16"/>
      <c r="K20" s="16"/>
      <c r="L20" s="16"/>
      <c r="M20" s="16"/>
    </row>
    <row r="21" spans="1:13" s="12" customFormat="1" ht="20.25" x14ac:dyDescent="0.25">
      <c r="A21" s="18">
        <v>1</v>
      </c>
      <c r="B21" s="76" t="s">
        <v>21</v>
      </c>
      <c r="C21" s="76"/>
      <c r="D21" s="76"/>
      <c r="E21" s="19">
        <v>13</v>
      </c>
      <c r="F21" s="20">
        <v>13</v>
      </c>
      <c r="G21" s="20">
        <v>4</v>
      </c>
      <c r="H21" s="20">
        <v>0</v>
      </c>
      <c r="I21" s="21"/>
      <c r="J21" s="21"/>
      <c r="K21" s="21"/>
      <c r="L21" s="22">
        <f>I21*F21+J21*G21+H21*K21</f>
        <v>0</v>
      </c>
      <c r="M21" s="22">
        <f>L21*E21</f>
        <v>0</v>
      </c>
    </row>
    <row r="22" spans="1:13" s="12" customFormat="1" ht="20.25" x14ac:dyDescent="0.25">
      <c r="A22" s="18">
        <v>2</v>
      </c>
      <c r="B22" s="76" t="s">
        <v>22</v>
      </c>
      <c r="C22" s="76"/>
      <c r="D22" s="76"/>
      <c r="E22" s="19">
        <v>2</v>
      </c>
      <c r="F22" s="20">
        <v>8</v>
      </c>
      <c r="G22" s="20">
        <v>3</v>
      </c>
      <c r="H22" s="20">
        <v>0</v>
      </c>
      <c r="I22" s="21"/>
      <c r="J22" s="21"/>
      <c r="K22" s="21"/>
      <c r="L22" s="22">
        <f>I22*F22+J22*G22+H22*K22</f>
        <v>0</v>
      </c>
      <c r="M22" s="22">
        <f>L22*E22</f>
        <v>0</v>
      </c>
    </row>
    <row r="23" spans="1:13" s="12" customFormat="1" ht="20.25" x14ac:dyDescent="0.25">
      <c r="A23" s="18">
        <v>3</v>
      </c>
      <c r="B23" s="76" t="s">
        <v>23</v>
      </c>
      <c r="C23" s="76"/>
      <c r="D23" s="76"/>
      <c r="E23" s="19">
        <v>13</v>
      </c>
      <c r="F23" s="20">
        <v>21</v>
      </c>
      <c r="G23" s="20">
        <v>4</v>
      </c>
      <c r="H23" s="20">
        <v>0</v>
      </c>
      <c r="I23" s="21"/>
      <c r="J23" s="21"/>
      <c r="K23" s="21"/>
      <c r="L23" s="22">
        <f>I23*F23+J23*G23+H23*K23</f>
        <v>0</v>
      </c>
      <c r="M23" s="22">
        <f>L23*E23</f>
        <v>0</v>
      </c>
    </row>
    <row r="24" spans="1:13" s="12" customFormat="1" ht="20.25" x14ac:dyDescent="0.25">
      <c r="A24" s="18">
        <v>4</v>
      </c>
      <c r="B24" s="76" t="s">
        <v>24</v>
      </c>
      <c r="C24" s="76"/>
      <c r="D24" s="76"/>
      <c r="E24" s="19">
        <v>11</v>
      </c>
      <c r="F24" s="20">
        <v>8</v>
      </c>
      <c r="G24" s="20">
        <v>4</v>
      </c>
      <c r="H24" s="20">
        <v>0</v>
      </c>
      <c r="I24" s="21"/>
      <c r="J24" s="21"/>
      <c r="K24" s="21"/>
      <c r="L24" s="22">
        <f>I24*F24+J24*G24+H24*K24</f>
        <v>0</v>
      </c>
      <c r="M24" s="22">
        <f>L24*E24</f>
        <v>0</v>
      </c>
    </row>
    <row r="25" spans="1:13" s="12" customFormat="1" ht="21" customHeight="1" x14ac:dyDescent="0.25">
      <c r="A25" s="80" t="s">
        <v>25</v>
      </c>
      <c r="B25" s="80"/>
      <c r="C25" s="80"/>
      <c r="D25" s="80"/>
      <c r="E25" s="19">
        <f>SUM(E21:E24)</f>
        <v>39</v>
      </c>
      <c r="F25" s="77"/>
      <c r="G25" s="77"/>
      <c r="H25" s="77"/>
      <c r="I25" s="77"/>
      <c r="J25" s="77"/>
      <c r="K25" s="77"/>
      <c r="L25" s="77"/>
      <c r="M25" s="22">
        <f>SUM(M21:M24)</f>
        <v>0</v>
      </c>
    </row>
    <row r="26" spans="1:13" ht="32.25" customHeight="1" x14ac:dyDescent="0.25">
      <c r="A26" s="78" t="s">
        <v>8</v>
      </c>
      <c r="B26" s="79"/>
      <c r="C26" s="79"/>
      <c r="D26" s="79"/>
      <c r="E26" s="79"/>
      <c r="F26" s="79"/>
      <c r="G26" s="23" t="s">
        <v>26</v>
      </c>
      <c r="H26" s="23"/>
      <c r="I26" s="23"/>
      <c r="J26" s="23"/>
      <c r="K26" s="23"/>
      <c r="L26" s="23"/>
      <c r="M26" s="24"/>
    </row>
    <row r="27" spans="1:13" ht="30.75" customHeight="1" x14ac:dyDescent="0.25">
      <c r="A27" s="72" t="s">
        <v>10</v>
      </c>
      <c r="B27" s="73" t="s">
        <v>11</v>
      </c>
      <c r="C27" s="73"/>
      <c r="D27" s="73"/>
      <c r="E27" s="73" t="s">
        <v>12</v>
      </c>
      <c r="F27" s="73" t="s">
        <v>13</v>
      </c>
      <c r="G27" s="73"/>
      <c r="H27" s="73"/>
      <c r="I27" s="74" t="s">
        <v>14</v>
      </c>
      <c r="J27" s="74"/>
      <c r="K27" s="74"/>
      <c r="L27" s="74" t="s">
        <v>15</v>
      </c>
      <c r="M27" s="74" t="s">
        <v>16</v>
      </c>
    </row>
    <row r="28" spans="1:13" ht="41.25" customHeight="1" x14ac:dyDescent="0.25">
      <c r="A28" s="72"/>
      <c r="B28" s="73"/>
      <c r="C28" s="73"/>
      <c r="D28" s="73"/>
      <c r="E28" s="73"/>
      <c r="F28" s="13" t="s">
        <v>17</v>
      </c>
      <c r="G28" s="13" t="s">
        <v>18</v>
      </c>
      <c r="H28" s="13" t="s">
        <v>19</v>
      </c>
      <c r="I28" s="13" t="s">
        <v>17</v>
      </c>
      <c r="J28" s="13" t="s">
        <v>18</v>
      </c>
      <c r="K28" s="13" t="s">
        <v>19</v>
      </c>
      <c r="L28" s="74"/>
      <c r="M28" s="74"/>
    </row>
    <row r="29" spans="1:13" ht="20.25" x14ac:dyDescent="0.25">
      <c r="A29" s="14"/>
      <c r="B29" s="75" t="s">
        <v>20</v>
      </c>
      <c r="C29" s="75"/>
      <c r="D29" s="75"/>
      <c r="E29" s="15"/>
      <c r="F29" s="15"/>
      <c r="G29" s="15"/>
      <c r="H29" s="15"/>
      <c r="I29" s="16"/>
      <c r="J29" s="16"/>
      <c r="K29" s="16"/>
      <c r="L29" s="16"/>
      <c r="M29" s="21"/>
    </row>
    <row r="30" spans="1:13" ht="20.25" x14ac:dyDescent="0.25">
      <c r="A30" s="18">
        <v>1</v>
      </c>
      <c r="B30" s="76" t="s">
        <v>21</v>
      </c>
      <c r="C30" s="76"/>
      <c r="D30" s="76"/>
      <c r="E30" s="19">
        <v>4</v>
      </c>
      <c r="F30" s="20">
        <v>13</v>
      </c>
      <c r="G30" s="20">
        <v>4</v>
      </c>
      <c r="H30" s="20">
        <v>0</v>
      </c>
      <c r="I30" s="21"/>
      <c r="J30" s="21"/>
      <c r="K30" s="21"/>
      <c r="L30" s="22">
        <f>I30*F30+J30*G30+H30*K30</f>
        <v>0</v>
      </c>
      <c r="M30" s="22">
        <f>L30*E30</f>
        <v>0</v>
      </c>
    </row>
    <row r="31" spans="1:13" ht="20.25" x14ac:dyDescent="0.25">
      <c r="A31" s="18">
        <v>2</v>
      </c>
      <c r="B31" s="76" t="s">
        <v>22</v>
      </c>
      <c r="C31" s="76"/>
      <c r="D31" s="76"/>
      <c r="E31" s="19">
        <v>2</v>
      </c>
      <c r="F31" s="20">
        <v>8</v>
      </c>
      <c r="G31" s="20">
        <v>3</v>
      </c>
      <c r="H31" s="20">
        <v>0</v>
      </c>
      <c r="I31" s="21"/>
      <c r="J31" s="21"/>
      <c r="K31" s="21"/>
      <c r="L31" s="22">
        <f>I31*F31+J31*G31+H31*K31</f>
        <v>0</v>
      </c>
      <c r="M31" s="22">
        <f>L31*E31</f>
        <v>0</v>
      </c>
    </row>
    <row r="32" spans="1:13" ht="20.25" x14ac:dyDescent="0.25">
      <c r="A32" s="18">
        <v>3</v>
      </c>
      <c r="B32" s="76" t="s">
        <v>23</v>
      </c>
      <c r="C32" s="76"/>
      <c r="D32" s="76"/>
      <c r="E32" s="19">
        <v>3</v>
      </c>
      <c r="F32" s="20">
        <v>21</v>
      </c>
      <c r="G32" s="20">
        <v>4</v>
      </c>
      <c r="H32" s="20">
        <v>0</v>
      </c>
      <c r="I32" s="21"/>
      <c r="J32" s="21"/>
      <c r="K32" s="21"/>
      <c r="L32" s="22">
        <f>I32*F32+J32*G32+H32*K32</f>
        <v>0</v>
      </c>
      <c r="M32" s="22">
        <f>L32*E32</f>
        <v>0</v>
      </c>
    </row>
    <row r="33" spans="1:18" ht="20.25" x14ac:dyDescent="0.25">
      <c r="A33" s="18">
        <v>4</v>
      </c>
      <c r="B33" s="76" t="s">
        <v>24</v>
      </c>
      <c r="C33" s="76"/>
      <c r="D33" s="76"/>
      <c r="E33" s="19">
        <v>5</v>
      </c>
      <c r="F33" s="20">
        <v>8</v>
      </c>
      <c r="G33" s="20">
        <v>4</v>
      </c>
      <c r="H33" s="20">
        <v>0</v>
      </c>
      <c r="I33" s="21"/>
      <c r="J33" s="21"/>
      <c r="K33" s="21"/>
      <c r="L33" s="22">
        <f>I33*F33+J33*G33+H33*K33</f>
        <v>0</v>
      </c>
      <c r="M33" s="22">
        <f>L33*E33</f>
        <v>0</v>
      </c>
    </row>
    <row r="34" spans="1:18" ht="20.25" x14ac:dyDescent="0.25">
      <c r="A34" s="80" t="s">
        <v>25</v>
      </c>
      <c r="B34" s="80"/>
      <c r="C34" s="80"/>
      <c r="D34" s="80"/>
      <c r="E34" s="19">
        <f>SUM(E30:E33)</f>
        <v>14</v>
      </c>
      <c r="F34" s="77"/>
      <c r="G34" s="77"/>
      <c r="H34" s="77"/>
      <c r="I34" s="77"/>
      <c r="J34" s="77"/>
      <c r="K34" s="77"/>
      <c r="L34" s="77"/>
      <c r="M34" s="22">
        <f>SUM(M30:M33)</f>
        <v>0</v>
      </c>
    </row>
    <row r="35" spans="1:18" ht="21.75" customHeight="1" x14ac:dyDescent="0.25">
      <c r="A35" s="25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7"/>
    </row>
    <row r="36" spans="1:18" ht="21" customHeight="1" x14ac:dyDescent="0.25">
      <c r="A36" s="81" t="s">
        <v>27</v>
      </c>
      <c r="B36" s="81"/>
      <c r="C36" s="81"/>
      <c r="D36" s="81"/>
      <c r="E36" s="19">
        <f>E21+E30</f>
        <v>17</v>
      </c>
      <c r="F36" s="77"/>
      <c r="G36" s="77"/>
      <c r="H36" s="77"/>
      <c r="I36" s="77"/>
      <c r="J36" s="77"/>
      <c r="K36" s="77"/>
      <c r="L36" s="77"/>
      <c r="M36" s="22">
        <f>M21+M30</f>
        <v>0</v>
      </c>
    </row>
    <row r="37" spans="1:18" ht="21" customHeight="1" x14ac:dyDescent="0.25">
      <c r="A37" s="81" t="s">
        <v>28</v>
      </c>
      <c r="B37" s="81"/>
      <c r="C37" s="81"/>
      <c r="D37" s="81"/>
      <c r="E37" s="19">
        <f>E22+E31</f>
        <v>4</v>
      </c>
      <c r="F37" s="77"/>
      <c r="G37" s="77"/>
      <c r="H37" s="77"/>
      <c r="I37" s="77"/>
      <c r="J37" s="77"/>
      <c r="K37" s="77"/>
      <c r="L37" s="77"/>
      <c r="M37" s="22">
        <f>M22+M31</f>
        <v>0</v>
      </c>
    </row>
    <row r="38" spans="1:18" ht="21" customHeight="1" x14ac:dyDescent="0.25">
      <c r="A38" s="81" t="s">
        <v>29</v>
      </c>
      <c r="B38" s="81"/>
      <c r="C38" s="81"/>
      <c r="D38" s="81"/>
      <c r="E38" s="19">
        <f>E23+E32</f>
        <v>16</v>
      </c>
      <c r="F38" s="77"/>
      <c r="G38" s="77"/>
      <c r="H38" s="77"/>
      <c r="I38" s="77"/>
      <c r="J38" s="77"/>
      <c r="K38" s="77"/>
      <c r="L38" s="77"/>
      <c r="M38" s="22">
        <f>M23+M32</f>
        <v>0</v>
      </c>
    </row>
    <row r="39" spans="1:18" ht="20.25" x14ac:dyDescent="0.25">
      <c r="A39" s="81" t="s">
        <v>30</v>
      </c>
      <c r="B39" s="81"/>
      <c r="C39" s="81"/>
      <c r="D39" s="81"/>
      <c r="E39" s="19">
        <f>E24+E33</f>
        <v>16</v>
      </c>
      <c r="F39" s="77"/>
      <c r="G39" s="77"/>
      <c r="H39" s="77"/>
      <c r="I39" s="77"/>
      <c r="J39" s="77"/>
      <c r="K39" s="77"/>
      <c r="L39" s="77"/>
      <c r="M39" s="22">
        <f>M24+M33</f>
        <v>0</v>
      </c>
    </row>
    <row r="40" spans="1:18" ht="20.25" x14ac:dyDescent="0.25">
      <c r="A40" s="83" t="s">
        <v>31</v>
      </c>
      <c r="B40" s="83"/>
      <c r="C40" s="83"/>
      <c r="D40" s="28" t="str">
        <f>G11</f>
        <v>№206-0-1</v>
      </c>
      <c r="E40" s="19">
        <f>SUM(E36:E39)</f>
        <v>53</v>
      </c>
      <c r="F40" s="77"/>
      <c r="G40" s="77"/>
      <c r="H40" s="77"/>
      <c r="I40" s="77"/>
      <c r="J40" s="77"/>
      <c r="K40" s="77"/>
      <c r="L40" s="77"/>
      <c r="M40" s="22">
        <f>SUM(M36:M39)</f>
        <v>0</v>
      </c>
      <c r="O40" s="29"/>
    </row>
    <row r="41" spans="1:18" s="32" customFormat="1" ht="15.75" x14ac:dyDescent="0.25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  <row r="42" spans="1:18" s="33" customFormat="1" ht="53.25" customHeight="1" x14ac:dyDescent="0.25">
      <c r="A42" s="82" t="s">
        <v>32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</row>
    <row r="43" spans="1:18" s="33" customFormat="1" ht="21" customHeight="1" x14ac:dyDescent="0.25">
      <c r="A43" s="82" t="s">
        <v>33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</row>
    <row r="44" spans="1:18" s="33" customFormat="1" ht="32.25" customHeight="1" x14ac:dyDescent="0.55000000000000004">
      <c r="A44" s="86" t="s">
        <v>61</v>
      </c>
      <c r="B44" s="86"/>
      <c r="C44" s="86"/>
      <c r="D44" s="86"/>
      <c r="E44" s="34"/>
      <c r="F44" s="34"/>
      <c r="G44" s="34"/>
      <c r="H44" s="34"/>
      <c r="I44" s="34"/>
      <c r="J44" s="34"/>
      <c r="K44" s="36"/>
      <c r="L44" s="34"/>
      <c r="M44" s="34"/>
    </row>
    <row r="45" spans="1:18" s="55" customFormat="1" ht="24" customHeight="1" x14ac:dyDescent="0.25">
      <c r="B45" s="84" t="s">
        <v>56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56"/>
      <c r="O45" s="57"/>
      <c r="P45" s="58"/>
      <c r="Q45" s="58"/>
      <c r="R45" s="58"/>
    </row>
    <row r="46" spans="1:18" s="33" customFormat="1" ht="42.75" customHeight="1" x14ac:dyDescent="0.35">
      <c r="A46" s="34"/>
      <c r="B46" s="34"/>
      <c r="C46" s="34"/>
      <c r="D46" s="59"/>
      <c r="E46" s="34"/>
      <c r="F46" s="34"/>
      <c r="G46" s="34"/>
      <c r="H46" s="34"/>
      <c r="I46" s="34"/>
      <c r="J46" s="34"/>
      <c r="L46" s="59"/>
      <c r="M46" s="34"/>
    </row>
    <row r="47" spans="1:18" s="33" customFormat="1" ht="42.75" customHeight="1" x14ac:dyDescent="0.25">
      <c r="A47" s="34"/>
      <c r="B47" s="85" t="s">
        <v>57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34"/>
    </row>
    <row r="48" spans="1:18" s="33" customFormat="1" ht="15.75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 t="s">
        <v>60</v>
      </c>
      <c r="K48" s="37"/>
      <c r="L48" s="37"/>
      <c r="M48" s="37"/>
    </row>
    <row r="49" spans="1:13" ht="15.75" x14ac:dyDescent="0.25">
      <c r="A49" s="38"/>
    </row>
    <row r="51" spans="1:13" ht="15.75" x14ac:dyDescent="0.25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</row>
  </sheetData>
  <protectedRanges>
    <protectedRange sqref="I21:K24 I30:K33" name="Диапазон1"/>
  </protectedRanges>
  <mergeCells count="57">
    <mergeCell ref="A42:M42"/>
    <mergeCell ref="A43:M43"/>
    <mergeCell ref="A51:M51"/>
    <mergeCell ref="A38:D38"/>
    <mergeCell ref="F38:L38"/>
    <mergeCell ref="A39:D39"/>
    <mergeCell ref="F39:L39"/>
    <mergeCell ref="A40:C40"/>
    <mergeCell ref="F40:L40"/>
    <mergeCell ref="B45:M45"/>
    <mergeCell ref="B47:L47"/>
    <mergeCell ref="A44:D44"/>
    <mergeCell ref="A34:D34"/>
    <mergeCell ref="F34:L34"/>
    <mergeCell ref="A36:D36"/>
    <mergeCell ref="F36:L36"/>
    <mergeCell ref="A37:D37"/>
    <mergeCell ref="F37:L37"/>
    <mergeCell ref="M27:M28"/>
    <mergeCell ref="B29:D29"/>
    <mergeCell ref="B30:D30"/>
    <mergeCell ref="B31:D31"/>
    <mergeCell ref="B32:D32"/>
    <mergeCell ref="B33:D33"/>
    <mergeCell ref="F25:L25"/>
    <mergeCell ref="A26:F26"/>
    <mergeCell ref="A27:A28"/>
    <mergeCell ref="B27:D28"/>
    <mergeCell ref="E27:E28"/>
    <mergeCell ref="F27:H27"/>
    <mergeCell ref="I27:K27"/>
    <mergeCell ref="L27:L28"/>
    <mergeCell ref="A25:D25"/>
    <mergeCell ref="B20:D20"/>
    <mergeCell ref="B21:D21"/>
    <mergeCell ref="B22:D22"/>
    <mergeCell ref="B23:D23"/>
    <mergeCell ref="B24:D24"/>
    <mergeCell ref="A14:M14"/>
    <mergeCell ref="A17:F17"/>
    <mergeCell ref="A18:A19"/>
    <mergeCell ref="B18:D19"/>
    <mergeCell ref="E18:E19"/>
    <mergeCell ref="F18:H18"/>
    <mergeCell ref="I18:K18"/>
    <mergeCell ref="L18:L19"/>
    <mergeCell ref="M18:M19"/>
    <mergeCell ref="A12:F12"/>
    <mergeCell ref="A7:M7"/>
    <mergeCell ref="A8:M8"/>
    <mergeCell ref="A9:M9"/>
    <mergeCell ref="A11:F11"/>
    <mergeCell ref="B2:C2"/>
    <mergeCell ref="D2:I2"/>
    <mergeCell ref="B4:C4"/>
    <mergeCell ref="D4:I4"/>
    <mergeCell ref="A10:G10"/>
  </mergeCells>
  <pageMargins left="0.98425196850393704" right="0.59055118110236227" top="0.78740157480314965" bottom="0.78740157480314965" header="0.31496062992125984" footer="0.31496062992125984"/>
  <pageSetup paperSize="9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view="pageBreakPreview" topLeftCell="A67" zoomScale="60" zoomScaleNormal="60" workbookViewId="0">
      <selection activeCell="A86" sqref="A86:D86"/>
    </sheetView>
  </sheetViews>
  <sheetFormatPr defaultRowHeight="15" x14ac:dyDescent="0.25"/>
  <cols>
    <col min="2" max="4" width="31.140625" customWidth="1"/>
    <col min="5" max="12" width="17.7109375" customWidth="1"/>
    <col min="13" max="13" width="28.42578125" customWidth="1"/>
  </cols>
  <sheetData>
    <row r="1" spans="1:13" ht="23.25" x14ac:dyDescent="0.35">
      <c r="M1" s="46" t="s">
        <v>41</v>
      </c>
    </row>
    <row r="2" spans="1:13" s="2" customFormat="1" ht="22.5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s="51" customFormat="1" ht="27" customHeight="1" x14ac:dyDescent="0.25">
      <c r="A3" s="50"/>
      <c r="B3" s="61" t="s">
        <v>54</v>
      </c>
      <c r="C3" s="61"/>
      <c r="D3" s="62" t="s">
        <v>0</v>
      </c>
      <c r="E3" s="62"/>
      <c r="F3" s="62"/>
      <c r="G3" s="62"/>
      <c r="H3" s="62"/>
      <c r="I3" s="62"/>
      <c r="M3" s="52"/>
    </row>
    <row r="4" spans="1:13" s="54" customFormat="1" ht="27" customHeight="1" x14ac:dyDescent="0.25">
      <c r="A4" s="53"/>
    </row>
    <row r="5" spans="1:13" s="51" customFormat="1" ht="27" customHeight="1" x14ac:dyDescent="0.25">
      <c r="A5" s="50"/>
      <c r="B5" s="61" t="s">
        <v>55</v>
      </c>
      <c r="C5" s="61"/>
      <c r="D5" s="62"/>
      <c r="E5" s="62"/>
      <c r="F5" s="62"/>
      <c r="G5" s="62"/>
      <c r="H5" s="62"/>
      <c r="I5" s="62"/>
      <c r="M5" s="52"/>
    </row>
    <row r="6" spans="1:13" s="54" customFormat="1" ht="17.25" customHeight="1" x14ac:dyDescent="0.25">
      <c r="A6" s="53"/>
      <c r="M6" s="52"/>
    </row>
    <row r="7" spans="1:13" s="2" customFormat="1" ht="23.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2" customFormat="1" ht="23.2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2" customFormat="1" ht="22.5" customHeight="1" x14ac:dyDescent="0.25">
      <c r="A9" s="65" t="str">
        <f>'[1]206-0-1'!A4:M4</f>
        <v>Раздел сделки:"Сопутствующие услуги, связанные с бурением скважин и ЗБС"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s="2" customFormat="1" ht="22.5" customHeight="1" x14ac:dyDescent="0.25">
      <c r="A10" s="65" t="str">
        <f>'[1]206-0-1'!A5:M5</f>
        <v>Тип  сделки: "Технологическое сопровождение наклонно-направленного бурения и ЗБС"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s="2" customFormat="1" ht="45" customHeight="1" x14ac:dyDescent="0.25">
      <c r="A11" s="65" t="str">
        <f>'[1]206-0-1'!A6:M6</f>
        <v>Наименование лота: "Информационное и технико-технологическое сопровождение строительства  скважин при бурении наклонно-направленных скважин"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3" s="54" customFormat="1" ht="45" customHeight="1" x14ac:dyDescent="0.25">
      <c r="A12" s="63" t="s">
        <v>59</v>
      </c>
      <c r="B12" s="63"/>
      <c r="C12" s="63"/>
      <c r="D12" s="63"/>
      <c r="E12" s="63"/>
      <c r="F12" s="63"/>
      <c r="G12" s="63"/>
      <c r="H12" s="60"/>
      <c r="I12" s="60"/>
      <c r="J12" s="60"/>
      <c r="K12" s="60"/>
      <c r="L12" s="60"/>
      <c r="M12" s="60"/>
    </row>
    <row r="13" spans="1:13" s="2" customFormat="1" ht="33" x14ac:dyDescent="0.25">
      <c r="A13" s="68" t="s">
        <v>4</v>
      </c>
      <c r="B13" s="68"/>
      <c r="C13" s="68"/>
      <c r="D13" s="68"/>
      <c r="E13" s="68"/>
      <c r="F13" s="68"/>
      <c r="G13" s="4" t="str">
        <f>'[1]наименование лотов'!A3</f>
        <v>№206-0-2</v>
      </c>
      <c r="H13" s="4"/>
      <c r="I13" s="4"/>
      <c r="J13" s="4"/>
      <c r="K13" s="4"/>
      <c r="L13" s="4"/>
      <c r="M13" s="4"/>
    </row>
    <row r="14" spans="1:13" s="2" customFormat="1" ht="23.25" customHeight="1" x14ac:dyDescent="0.25">
      <c r="A14" s="64" t="s">
        <v>5</v>
      </c>
      <c r="B14" s="64"/>
      <c r="C14" s="64"/>
      <c r="D14" s="64"/>
      <c r="E14" s="5" t="str">
        <f>'[1]наименование лотов'!B3</f>
        <v>Кетовское,Островное,Южно-Островное,Северо-Островное,Локосовское,Ново-Покурское</v>
      </c>
      <c r="F14" s="40"/>
      <c r="H14" s="5"/>
      <c r="I14" s="5"/>
      <c r="J14" s="5"/>
      <c r="K14" s="5"/>
      <c r="L14" s="5"/>
      <c r="M14" s="5"/>
    </row>
    <row r="15" spans="1:13" s="2" customFormat="1" ht="23.25" customHeight="1" thickBo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s="2" customFormat="1" ht="12.75" x14ac:dyDescent="0.25">
      <c r="A16" s="69" t="s">
        <v>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</row>
    <row r="17" spans="1:13" s="2" customFormat="1" ht="12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s="2" customFormat="1" ht="24" customHeight="1" thickBot="1" x14ac:dyDescent="0.3">
      <c r="A18" s="8" t="s">
        <v>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</row>
    <row r="19" spans="1:13" s="2" customFormat="1" ht="24" customHeight="1" x14ac:dyDescent="0.25">
      <c r="A19" s="70" t="s">
        <v>8</v>
      </c>
      <c r="B19" s="71"/>
      <c r="C19" s="71"/>
      <c r="D19" s="71"/>
      <c r="E19" s="71"/>
      <c r="F19" s="71"/>
      <c r="G19" s="10" t="s">
        <v>35</v>
      </c>
      <c r="H19" s="10"/>
      <c r="I19" s="10"/>
      <c r="J19" s="10"/>
      <c r="K19" s="10"/>
      <c r="L19" s="10"/>
      <c r="M19" s="11"/>
    </row>
    <row r="20" spans="1:13" s="2" customFormat="1" ht="40.5" customHeight="1" x14ac:dyDescent="0.25">
      <c r="A20" s="72" t="s">
        <v>10</v>
      </c>
      <c r="B20" s="73" t="s">
        <v>11</v>
      </c>
      <c r="C20" s="73"/>
      <c r="D20" s="73"/>
      <c r="E20" s="73" t="s">
        <v>12</v>
      </c>
      <c r="F20" s="73" t="s">
        <v>13</v>
      </c>
      <c r="G20" s="73"/>
      <c r="H20" s="73"/>
      <c r="I20" s="74" t="s">
        <v>14</v>
      </c>
      <c r="J20" s="74"/>
      <c r="K20" s="74"/>
      <c r="L20" s="74" t="s">
        <v>15</v>
      </c>
      <c r="M20" s="74" t="s">
        <v>16</v>
      </c>
    </row>
    <row r="21" spans="1:13" s="2" customFormat="1" ht="31.5" customHeight="1" x14ac:dyDescent="0.25">
      <c r="A21" s="72"/>
      <c r="B21" s="73"/>
      <c r="C21" s="73"/>
      <c r="D21" s="73"/>
      <c r="E21" s="73"/>
      <c r="F21" s="13" t="s">
        <v>17</v>
      </c>
      <c r="G21" s="13" t="s">
        <v>18</v>
      </c>
      <c r="H21" s="13" t="s">
        <v>19</v>
      </c>
      <c r="I21" s="13" t="s">
        <v>17</v>
      </c>
      <c r="J21" s="13" t="s">
        <v>18</v>
      </c>
      <c r="K21" s="13" t="s">
        <v>19</v>
      </c>
      <c r="L21" s="74"/>
      <c r="M21" s="74"/>
    </row>
    <row r="22" spans="1:13" s="2" customFormat="1" ht="24" customHeight="1" x14ac:dyDescent="0.25">
      <c r="A22" s="14"/>
      <c r="B22" s="75" t="s">
        <v>20</v>
      </c>
      <c r="C22" s="75"/>
      <c r="D22" s="75"/>
      <c r="E22" s="15"/>
      <c r="F22" s="15"/>
      <c r="G22" s="15"/>
      <c r="H22" s="15"/>
      <c r="I22" s="16"/>
      <c r="J22" s="16"/>
      <c r="K22" s="16"/>
      <c r="L22" s="16"/>
      <c r="M22" s="16"/>
    </row>
    <row r="23" spans="1:13" s="2" customFormat="1" ht="24" customHeight="1" x14ac:dyDescent="0.25">
      <c r="A23" s="18">
        <v>1</v>
      </c>
      <c r="B23" s="76" t="s">
        <v>21</v>
      </c>
      <c r="C23" s="76"/>
      <c r="D23" s="76"/>
      <c r="E23" s="19">
        <v>2</v>
      </c>
      <c r="F23" s="20">
        <v>13</v>
      </c>
      <c r="G23" s="20">
        <v>4</v>
      </c>
      <c r="H23" s="20">
        <v>0</v>
      </c>
      <c r="I23" s="21"/>
      <c r="J23" s="21"/>
      <c r="K23" s="21"/>
      <c r="L23" s="22">
        <f>I23*F23+J23*G23+H23*K23</f>
        <v>0</v>
      </c>
      <c r="M23" s="22">
        <f>L23*E23</f>
        <v>0</v>
      </c>
    </row>
    <row r="24" spans="1:13" s="2" customFormat="1" ht="24" customHeight="1" x14ac:dyDescent="0.25">
      <c r="A24" s="18">
        <v>2</v>
      </c>
      <c r="B24" s="76" t="s">
        <v>22</v>
      </c>
      <c r="C24" s="76"/>
      <c r="D24" s="76"/>
      <c r="E24" s="19">
        <v>0</v>
      </c>
      <c r="F24" s="20">
        <v>8</v>
      </c>
      <c r="G24" s="20">
        <v>3</v>
      </c>
      <c r="H24" s="20">
        <v>0</v>
      </c>
      <c r="I24" s="21"/>
      <c r="J24" s="21"/>
      <c r="K24" s="21"/>
      <c r="L24" s="22">
        <f>I24*F24+J24*G24+H24*K24</f>
        <v>0</v>
      </c>
      <c r="M24" s="22">
        <f>L24*E24</f>
        <v>0</v>
      </c>
    </row>
    <row r="25" spans="1:13" s="2" customFormat="1" ht="24" customHeight="1" x14ac:dyDescent="0.25">
      <c r="A25" s="18">
        <v>3</v>
      </c>
      <c r="B25" s="76" t="s">
        <v>23</v>
      </c>
      <c r="C25" s="76"/>
      <c r="D25" s="76"/>
      <c r="E25" s="19">
        <v>2</v>
      </c>
      <c r="F25" s="20">
        <v>21</v>
      </c>
      <c r="G25" s="20">
        <v>4</v>
      </c>
      <c r="H25" s="20">
        <v>0</v>
      </c>
      <c r="I25" s="21"/>
      <c r="J25" s="21"/>
      <c r="K25" s="21"/>
      <c r="L25" s="22">
        <f>I25*F25+J25*G25+H25*K25</f>
        <v>0</v>
      </c>
      <c r="M25" s="22">
        <f>L25*E25</f>
        <v>0</v>
      </c>
    </row>
    <row r="26" spans="1:13" s="2" customFormat="1" ht="24" customHeight="1" x14ac:dyDescent="0.25">
      <c r="A26" s="18">
        <v>4</v>
      </c>
      <c r="B26" s="76" t="s">
        <v>24</v>
      </c>
      <c r="C26" s="76"/>
      <c r="D26" s="76"/>
      <c r="E26" s="19">
        <v>4</v>
      </c>
      <c r="F26" s="20">
        <v>8</v>
      </c>
      <c r="G26" s="20">
        <v>4</v>
      </c>
      <c r="H26" s="20">
        <v>0</v>
      </c>
      <c r="I26" s="21"/>
      <c r="J26" s="21"/>
      <c r="K26" s="21"/>
      <c r="L26" s="22">
        <f>I26*F26+J26*G26+H26*K26</f>
        <v>0</v>
      </c>
      <c r="M26" s="22">
        <f>L26*E26</f>
        <v>0</v>
      </c>
    </row>
    <row r="27" spans="1:13" s="2" customFormat="1" ht="24" customHeight="1" x14ac:dyDescent="0.25">
      <c r="A27" s="80" t="s">
        <v>25</v>
      </c>
      <c r="B27" s="80"/>
      <c r="C27" s="80"/>
      <c r="D27" s="80"/>
      <c r="E27" s="19">
        <f>SUM(E23:E26)</f>
        <v>8</v>
      </c>
      <c r="F27" s="77"/>
      <c r="G27" s="77"/>
      <c r="H27" s="77"/>
      <c r="I27" s="77"/>
      <c r="J27" s="77"/>
      <c r="K27" s="77"/>
      <c r="L27" s="77"/>
      <c r="M27" s="22">
        <f>SUM(M23:M26)</f>
        <v>0</v>
      </c>
    </row>
    <row r="28" spans="1:13" s="2" customFormat="1" ht="24" customHeight="1" x14ac:dyDescent="0.25">
      <c r="A28" s="78" t="s">
        <v>8</v>
      </c>
      <c r="B28" s="79"/>
      <c r="C28" s="79"/>
      <c r="D28" s="79"/>
      <c r="E28" s="79"/>
      <c r="F28" s="79"/>
      <c r="G28" s="23" t="s">
        <v>36</v>
      </c>
      <c r="H28" s="23"/>
      <c r="I28" s="23"/>
      <c r="J28" s="23"/>
      <c r="K28" s="23"/>
      <c r="L28" s="23"/>
      <c r="M28" s="41"/>
    </row>
    <row r="29" spans="1:13" s="2" customFormat="1" ht="35.25" customHeight="1" x14ac:dyDescent="0.25">
      <c r="A29" s="72" t="s">
        <v>10</v>
      </c>
      <c r="B29" s="73" t="s">
        <v>11</v>
      </c>
      <c r="C29" s="73"/>
      <c r="D29" s="73"/>
      <c r="E29" s="73" t="s">
        <v>12</v>
      </c>
      <c r="F29" s="73" t="s">
        <v>13</v>
      </c>
      <c r="G29" s="73"/>
      <c r="H29" s="73"/>
      <c r="I29" s="74" t="s">
        <v>14</v>
      </c>
      <c r="J29" s="74"/>
      <c r="K29" s="74"/>
      <c r="L29" s="74" t="s">
        <v>15</v>
      </c>
      <c r="M29" s="74" t="s">
        <v>16</v>
      </c>
    </row>
    <row r="30" spans="1:13" s="2" customFormat="1" ht="34.5" customHeight="1" x14ac:dyDescent="0.25">
      <c r="A30" s="72"/>
      <c r="B30" s="73"/>
      <c r="C30" s="73"/>
      <c r="D30" s="73"/>
      <c r="E30" s="73"/>
      <c r="F30" s="13" t="s">
        <v>17</v>
      </c>
      <c r="G30" s="13" t="s">
        <v>18</v>
      </c>
      <c r="H30" s="13" t="s">
        <v>19</v>
      </c>
      <c r="I30" s="13" t="s">
        <v>17</v>
      </c>
      <c r="J30" s="13" t="s">
        <v>18</v>
      </c>
      <c r="K30" s="13" t="s">
        <v>19</v>
      </c>
      <c r="L30" s="74"/>
      <c r="M30" s="74"/>
    </row>
    <row r="31" spans="1:13" s="2" customFormat="1" ht="24" customHeight="1" x14ac:dyDescent="0.25">
      <c r="A31" s="14"/>
      <c r="B31" s="75" t="s">
        <v>20</v>
      </c>
      <c r="C31" s="75"/>
      <c r="D31" s="75"/>
      <c r="E31" s="15"/>
      <c r="F31" s="15"/>
      <c r="G31" s="15"/>
      <c r="H31" s="15"/>
      <c r="I31" s="16"/>
      <c r="J31" s="16"/>
      <c r="K31" s="16"/>
      <c r="L31" s="16"/>
      <c r="M31" s="16"/>
    </row>
    <row r="32" spans="1:13" s="2" customFormat="1" ht="24" customHeight="1" x14ac:dyDescent="0.25">
      <c r="A32" s="18">
        <v>1</v>
      </c>
      <c r="B32" s="76" t="s">
        <v>21</v>
      </c>
      <c r="C32" s="76"/>
      <c r="D32" s="76"/>
      <c r="E32" s="19">
        <v>6</v>
      </c>
      <c r="F32" s="20">
        <v>13</v>
      </c>
      <c r="G32" s="20">
        <v>4</v>
      </c>
      <c r="H32" s="20">
        <v>0</v>
      </c>
      <c r="I32" s="21"/>
      <c r="J32" s="21"/>
      <c r="K32" s="21"/>
      <c r="L32" s="22">
        <f>I32*F32+J32*G32+H32*K32</f>
        <v>0</v>
      </c>
      <c r="M32" s="22">
        <f>L32*E32</f>
        <v>0</v>
      </c>
    </row>
    <row r="33" spans="1:13" s="2" customFormat="1" ht="24" customHeight="1" x14ac:dyDescent="0.25">
      <c r="A33" s="18">
        <v>2</v>
      </c>
      <c r="B33" s="76" t="s">
        <v>22</v>
      </c>
      <c r="C33" s="76"/>
      <c r="D33" s="76"/>
      <c r="E33" s="19">
        <v>2</v>
      </c>
      <c r="F33" s="20">
        <v>8</v>
      </c>
      <c r="G33" s="20">
        <v>3</v>
      </c>
      <c r="H33" s="20">
        <v>0</v>
      </c>
      <c r="I33" s="21"/>
      <c r="J33" s="21"/>
      <c r="K33" s="21"/>
      <c r="L33" s="22">
        <f>I33*F33+J33*G33+H33*K33</f>
        <v>0</v>
      </c>
      <c r="M33" s="22">
        <f>L33*E33</f>
        <v>0</v>
      </c>
    </row>
    <row r="34" spans="1:13" s="2" customFormat="1" ht="24" customHeight="1" x14ac:dyDescent="0.25">
      <c r="A34" s="18">
        <v>3</v>
      </c>
      <c r="B34" s="76" t="s">
        <v>23</v>
      </c>
      <c r="C34" s="76"/>
      <c r="D34" s="76"/>
      <c r="E34" s="19">
        <v>7</v>
      </c>
      <c r="F34" s="20">
        <v>21</v>
      </c>
      <c r="G34" s="20">
        <v>4</v>
      </c>
      <c r="H34" s="20">
        <v>0</v>
      </c>
      <c r="I34" s="21"/>
      <c r="J34" s="21"/>
      <c r="K34" s="21"/>
      <c r="L34" s="22">
        <f>I34*F34+J34*G34+H34*K34</f>
        <v>0</v>
      </c>
      <c r="M34" s="22">
        <f>L34*E34</f>
        <v>0</v>
      </c>
    </row>
    <row r="35" spans="1:13" s="2" customFormat="1" ht="24" customHeight="1" x14ac:dyDescent="0.25">
      <c r="A35" s="18">
        <v>4</v>
      </c>
      <c r="B35" s="76" t="s">
        <v>24</v>
      </c>
      <c r="C35" s="76"/>
      <c r="D35" s="76"/>
      <c r="E35" s="19">
        <v>3</v>
      </c>
      <c r="F35" s="20">
        <v>8</v>
      </c>
      <c r="G35" s="20">
        <v>4</v>
      </c>
      <c r="H35" s="20">
        <v>0</v>
      </c>
      <c r="I35" s="21"/>
      <c r="J35" s="21"/>
      <c r="K35" s="21"/>
      <c r="L35" s="22">
        <f>I35*F35+J35*G35+H35*K35</f>
        <v>0</v>
      </c>
      <c r="M35" s="22">
        <f>L35*E35</f>
        <v>0</v>
      </c>
    </row>
    <row r="36" spans="1:13" s="2" customFormat="1" ht="24" customHeight="1" x14ac:dyDescent="0.25">
      <c r="A36" s="80" t="s">
        <v>25</v>
      </c>
      <c r="B36" s="80"/>
      <c r="C36" s="80"/>
      <c r="D36" s="80"/>
      <c r="E36" s="19">
        <f>SUM(E32:E35)</f>
        <v>18</v>
      </c>
      <c r="F36" s="77"/>
      <c r="G36" s="77"/>
      <c r="H36" s="77"/>
      <c r="I36" s="77"/>
      <c r="J36" s="77"/>
      <c r="K36" s="77"/>
      <c r="L36" s="77"/>
      <c r="M36" s="22">
        <f>SUM(M32:M35)</f>
        <v>0</v>
      </c>
    </row>
    <row r="37" spans="1:13" s="2" customFormat="1" ht="24" customHeight="1" x14ac:dyDescent="0.25">
      <c r="A37" s="78" t="s">
        <v>8</v>
      </c>
      <c r="B37" s="79"/>
      <c r="C37" s="79"/>
      <c r="D37" s="79"/>
      <c r="E37" s="79"/>
      <c r="F37" s="79"/>
      <c r="G37" s="23" t="s">
        <v>37</v>
      </c>
      <c r="H37" s="23"/>
      <c r="I37" s="23"/>
      <c r="J37" s="23"/>
      <c r="K37" s="23"/>
      <c r="L37" s="23"/>
      <c r="M37" s="41"/>
    </row>
    <row r="38" spans="1:13" s="2" customFormat="1" ht="39" customHeight="1" x14ac:dyDescent="0.25">
      <c r="A38" s="72" t="s">
        <v>10</v>
      </c>
      <c r="B38" s="73" t="s">
        <v>11</v>
      </c>
      <c r="C38" s="73"/>
      <c r="D38" s="73"/>
      <c r="E38" s="73" t="s">
        <v>12</v>
      </c>
      <c r="F38" s="73" t="s">
        <v>13</v>
      </c>
      <c r="G38" s="73"/>
      <c r="H38" s="73"/>
      <c r="I38" s="74" t="s">
        <v>14</v>
      </c>
      <c r="J38" s="74"/>
      <c r="K38" s="74"/>
      <c r="L38" s="74" t="s">
        <v>15</v>
      </c>
      <c r="M38" s="74" t="s">
        <v>16</v>
      </c>
    </row>
    <row r="39" spans="1:13" s="2" customFormat="1" ht="28.5" customHeight="1" x14ac:dyDescent="0.25">
      <c r="A39" s="72"/>
      <c r="B39" s="73"/>
      <c r="C39" s="73"/>
      <c r="D39" s="73"/>
      <c r="E39" s="73"/>
      <c r="F39" s="13" t="s">
        <v>17</v>
      </c>
      <c r="G39" s="13" t="s">
        <v>18</v>
      </c>
      <c r="H39" s="13" t="s">
        <v>19</v>
      </c>
      <c r="I39" s="13" t="s">
        <v>17</v>
      </c>
      <c r="J39" s="13" t="s">
        <v>18</v>
      </c>
      <c r="K39" s="13" t="s">
        <v>19</v>
      </c>
      <c r="L39" s="74"/>
      <c r="M39" s="74"/>
    </row>
    <row r="40" spans="1:13" s="2" customFormat="1" ht="24" customHeight="1" x14ac:dyDescent="0.25">
      <c r="A40" s="14"/>
      <c r="B40" s="75" t="s">
        <v>20</v>
      </c>
      <c r="C40" s="75"/>
      <c r="D40" s="75"/>
      <c r="E40" s="15"/>
      <c r="F40" s="15"/>
      <c r="G40" s="15"/>
      <c r="H40" s="15"/>
      <c r="I40" s="16"/>
      <c r="J40" s="16"/>
      <c r="K40" s="16"/>
      <c r="L40" s="16"/>
      <c r="M40" s="16"/>
    </row>
    <row r="41" spans="1:13" s="2" customFormat="1" ht="24" customHeight="1" x14ac:dyDescent="0.25">
      <c r="A41" s="18">
        <v>1</v>
      </c>
      <c r="B41" s="76" t="s">
        <v>21</v>
      </c>
      <c r="C41" s="76"/>
      <c r="D41" s="76"/>
      <c r="E41" s="19">
        <v>3</v>
      </c>
      <c r="F41" s="20">
        <v>13</v>
      </c>
      <c r="G41" s="20">
        <v>4</v>
      </c>
      <c r="H41" s="20">
        <v>0</v>
      </c>
      <c r="I41" s="21"/>
      <c r="J41" s="21"/>
      <c r="K41" s="21"/>
      <c r="L41" s="22">
        <f>I41*F41+J41*G41+H41*K41</f>
        <v>0</v>
      </c>
      <c r="M41" s="22">
        <f>L41*E41</f>
        <v>0</v>
      </c>
    </row>
    <row r="42" spans="1:13" s="2" customFormat="1" ht="24" customHeight="1" x14ac:dyDescent="0.25">
      <c r="A42" s="18">
        <v>2</v>
      </c>
      <c r="B42" s="76" t="s">
        <v>22</v>
      </c>
      <c r="C42" s="76"/>
      <c r="D42" s="76"/>
      <c r="E42" s="19">
        <v>1</v>
      </c>
      <c r="F42" s="20">
        <v>8</v>
      </c>
      <c r="G42" s="20">
        <v>3</v>
      </c>
      <c r="H42" s="20">
        <v>0</v>
      </c>
      <c r="I42" s="21"/>
      <c r="J42" s="21"/>
      <c r="K42" s="21"/>
      <c r="L42" s="22">
        <f>I42*F42+J42*G42+H42*K42</f>
        <v>0</v>
      </c>
      <c r="M42" s="22">
        <f>L42*E42</f>
        <v>0</v>
      </c>
    </row>
    <row r="43" spans="1:13" s="2" customFormat="1" ht="24" customHeight="1" x14ac:dyDescent="0.25">
      <c r="A43" s="18">
        <v>3</v>
      </c>
      <c r="B43" s="76" t="s">
        <v>23</v>
      </c>
      <c r="C43" s="76"/>
      <c r="D43" s="76"/>
      <c r="E43" s="19">
        <v>4</v>
      </c>
      <c r="F43" s="20">
        <v>21</v>
      </c>
      <c r="G43" s="20">
        <v>4</v>
      </c>
      <c r="H43" s="20">
        <v>0</v>
      </c>
      <c r="I43" s="21"/>
      <c r="J43" s="21"/>
      <c r="K43" s="21"/>
      <c r="L43" s="22">
        <f>I43*F43+J43*G43+H43*K43</f>
        <v>0</v>
      </c>
      <c r="M43" s="22">
        <f>L43*E43</f>
        <v>0</v>
      </c>
    </row>
    <row r="44" spans="1:13" s="2" customFormat="1" ht="24" customHeight="1" x14ac:dyDescent="0.25">
      <c r="A44" s="18">
        <v>4</v>
      </c>
      <c r="B44" s="76" t="s">
        <v>24</v>
      </c>
      <c r="C44" s="76"/>
      <c r="D44" s="76"/>
      <c r="E44" s="19">
        <v>1</v>
      </c>
      <c r="F44" s="20">
        <v>8</v>
      </c>
      <c r="G44" s="20">
        <v>4</v>
      </c>
      <c r="H44" s="20">
        <v>0</v>
      </c>
      <c r="I44" s="21"/>
      <c r="J44" s="21"/>
      <c r="K44" s="21"/>
      <c r="L44" s="22">
        <f>I44*F44+J44*G44+H44*K44</f>
        <v>0</v>
      </c>
      <c r="M44" s="22">
        <f>L44*E44</f>
        <v>0</v>
      </c>
    </row>
    <row r="45" spans="1:13" s="2" customFormat="1" ht="24" customHeight="1" x14ac:dyDescent="0.25">
      <c r="A45" s="80" t="s">
        <v>25</v>
      </c>
      <c r="B45" s="80"/>
      <c r="C45" s="80"/>
      <c r="D45" s="80"/>
      <c r="E45" s="19">
        <f>SUM(E41:E44)</f>
        <v>9</v>
      </c>
      <c r="F45" s="77"/>
      <c r="G45" s="77"/>
      <c r="H45" s="77"/>
      <c r="I45" s="77"/>
      <c r="J45" s="77"/>
      <c r="K45" s="77"/>
      <c r="L45" s="77"/>
      <c r="M45" s="22">
        <f>SUM(M41:M44)</f>
        <v>0</v>
      </c>
    </row>
    <row r="46" spans="1:13" s="2" customFormat="1" ht="24" customHeight="1" x14ac:dyDescent="0.25">
      <c r="A46" s="78" t="s">
        <v>8</v>
      </c>
      <c r="B46" s="79"/>
      <c r="C46" s="79"/>
      <c r="D46" s="79"/>
      <c r="E46" s="79"/>
      <c r="F46" s="79"/>
      <c r="G46" s="23" t="s">
        <v>38</v>
      </c>
      <c r="H46" s="23"/>
      <c r="I46" s="23"/>
      <c r="J46" s="23"/>
      <c r="K46" s="23"/>
      <c r="L46" s="23"/>
      <c r="M46" s="41"/>
    </row>
    <row r="47" spans="1:13" s="2" customFormat="1" ht="36.75" customHeight="1" x14ac:dyDescent="0.25">
      <c r="A47" s="72" t="s">
        <v>10</v>
      </c>
      <c r="B47" s="73" t="s">
        <v>11</v>
      </c>
      <c r="C47" s="73"/>
      <c r="D47" s="73"/>
      <c r="E47" s="73" t="s">
        <v>12</v>
      </c>
      <c r="F47" s="73" t="s">
        <v>13</v>
      </c>
      <c r="G47" s="73"/>
      <c r="H47" s="73"/>
      <c r="I47" s="74" t="s">
        <v>14</v>
      </c>
      <c r="J47" s="74"/>
      <c r="K47" s="74"/>
      <c r="L47" s="74" t="s">
        <v>15</v>
      </c>
      <c r="M47" s="74" t="s">
        <v>16</v>
      </c>
    </row>
    <row r="48" spans="1:13" s="2" customFormat="1" ht="33.75" customHeight="1" x14ac:dyDescent="0.25">
      <c r="A48" s="72"/>
      <c r="B48" s="73"/>
      <c r="C48" s="73"/>
      <c r="D48" s="73"/>
      <c r="E48" s="73"/>
      <c r="F48" s="13" t="s">
        <v>17</v>
      </c>
      <c r="G48" s="13" t="s">
        <v>18</v>
      </c>
      <c r="H48" s="13" t="s">
        <v>19</v>
      </c>
      <c r="I48" s="13" t="s">
        <v>17</v>
      </c>
      <c r="J48" s="13" t="s">
        <v>18</v>
      </c>
      <c r="K48" s="13" t="s">
        <v>19</v>
      </c>
      <c r="L48" s="74"/>
      <c r="M48" s="74"/>
    </row>
    <row r="49" spans="1:13" s="2" customFormat="1" ht="24" customHeight="1" x14ac:dyDescent="0.25">
      <c r="A49" s="14"/>
      <c r="B49" s="75" t="s">
        <v>20</v>
      </c>
      <c r="C49" s="75"/>
      <c r="D49" s="75"/>
      <c r="E49" s="15"/>
      <c r="F49" s="15"/>
      <c r="G49" s="15"/>
      <c r="H49" s="15"/>
      <c r="I49" s="16"/>
      <c r="J49" s="16"/>
      <c r="K49" s="16"/>
      <c r="L49" s="16"/>
      <c r="M49" s="16"/>
    </row>
    <row r="50" spans="1:13" s="2" customFormat="1" ht="24" customHeight="1" x14ac:dyDescent="0.25">
      <c r="A50" s="18">
        <v>1</v>
      </c>
      <c r="B50" s="76" t="s">
        <v>21</v>
      </c>
      <c r="C50" s="76"/>
      <c r="D50" s="76"/>
      <c r="E50" s="19">
        <v>0</v>
      </c>
      <c r="F50" s="20">
        <v>13</v>
      </c>
      <c r="G50" s="20">
        <v>4</v>
      </c>
      <c r="H50" s="20">
        <v>0</v>
      </c>
      <c r="I50" s="21"/>
      <c r="J50" s="21"/>
      <c r="K50" s="21"/>
      <c r="L50" s="22">
        <f>I50*F50+J50*G50+H50*K50</f>
        <v>0</v>
      </c>
      <c r="M50" s="22">
        <f>L50*E50</f>
        <v>0</v>
      </c>
    </row>
    <row r="51" spans="1:13" s="2" customFormat="1" ht="24" customHeight="1" x14ac:dyDescent="0.25">
      <c r="A51" s="18">
        <v>2</v>
      </c>
      <c r="B51" s="76" t="s">
        <v>22</v>
      </c>
      <c r="C51" s="76"/>
      <c r="D51" s="76"/>
      <c r="E51" s="19">
        <v>0</v>
      </c>
      <c r="F51" s="20">
        <v>8</v>
      </c>
      <c r="G51" s="20">
        <v>3</v>
      </c>
      <c r="H51" s="20">
        <v>0</v>
      </c>
      <c r="I51" s="21"/>
      <c r="J51" s="21"/>
      <c r="K51" s="21"/>
      <c r="L51" s="22">
        <f>I51*F51+J51*G51+H51*K51</f>
        <v>0</v>
      </c>
      <c r="M51" s="22">
        <f>L51*E51</f>
        <v>0</v>
      </c>
    </row>
    <row r="52" spans="1:13" s="2" customFormat="1" ht="24" customHeight="1" x14ac:dyDescent="0.25">
      <c r="A52" s="18">
        <v>3</v>
      </c>
      <c r="B52" s="76" t="s">
        <v>23</v>
      </c>
      <c r="C52" s="76"/>
      <c r="D52" s="76"/>
      <c r="E52" s="19">
        <v>6</v>
      </c>
      <c r="F52" s="20">
        <v>21</v>
      </c>
      <c r="G52" s="20">
        <v>4</v>
      </c>
      <c r="H52" s="20">
        <v>0</v>
      </c>
      <c r="I52" s="21"/>
      <c r="J52" s="21"/>
      <c r="K52" s="21"/>
      <c r="L52" s="22">
        <f>I52*F52+J52*G52+H52*K52</f>
        <v>0</v>
      </c>
      <c r="M52" s="22">
        <f>L52*E52</f>
        <v>0</v>
      </c>
    </row>
    <row r="53" spans="1:13" s="2" customFormat="1" ht="24" customHeight="1" x14ac:dyDescent="0.25">
      <c r="A53" s="18">
        <v>4</v>
      </c>
      <c r="B53" s="76" t="s">
        <v>24</v>
      </c>
      <c r="C53" s="76"/>
      <c r="D53" s="76"/>
      <c r="E53" s="19">
        <v>1</v>
      </c>
      <c r="F53" s="20">
        <v>8</v>
      </c>
      <c r="G53" s="20">
        <v>4</v>
      </c>
      <c r="H53" s="20">
        <v>0</v>
      </c>
      <c r="I53" s="21"/>
      <c r="J53" s="21"/>
      <c r="K53" s="21"/>
      <c r="L53" s="22">
        <f>I53*F53+J53*G53+H53*K53</f>
        <v>0</v>
      </c>
      <c r="M53" s="22">
        <f>L53*E53</f>
        <v>0</v>
      </c>
    </row>
    <row r="54" spans="1:13" s="2" customFormat="1" ht="24" customHeight="1" x14ac:dyDescent="0.25">
      <c r="A54" s="80" t="s">
        <v>25</v>
      </c>
      <c r="B54" s="80"/>
      <c r="C54" s="80"/>
      <c r="D54" s="80"/>
      <c r="E54" s="19">
        <f>SUM(E50:E53)</f>
        <v>7</v>
      </c>
      <c r="F54" s="77"/>
      <c r="G54" s="77"/>
      <c r="H54" s="77"/>
      <c r="I54" s="77"/>
      <c r="J54" s="77"/>
      <c r="K54" s="77"/>
      <c r="L54" s="77"/>
      <c r="M54" s="22">
        <f>SUM(M50:M53)</f>
        <v>0</v>
      </c>
    </row>
    <row r="55" spans="1:13" s="2" customFormat="1" ht="24" customHeight="1" x14ac:dyDescent="0.25">
      <c r="A55" s="78" t="s">
        <v>8</v>
      </c>
      <c r="B55" s="79"/>
      <c r="C55" s="79"/>
      <c r="D55" s="79"/>
      <c r="E55" s="79"/>
      <c r="F55" s="79"/>
      <c r="G55" s="23" t="s">
        <v>39</v>
      </c>
      <c r="H55" s="23"/>
      <c r="I55" s="23"/>
      <c r="J55" s="23"/>
      <c r="K55" s="23"/>
      <c r="L55" s="23"/>
      <c r="M55" s="41"/>
    </row>
    <row r="56" spans="1:13" s="2" customFormat="1" ht="46.5" customHeight="1" x14ac:dyDescent="0.25">
      <c r="A56" s="72" t="s">
        <v>10</v>
      </c>
      <c r="B56" s="73" t="s">
        <v>11</v>
      </c>
      <c r="C56" s="73"/>
      <c r="D56" s="73"/>
      <c r="E56" s="73" t="s">
        <v>12</v>
      </c>
      <c r="F56" s="73" t="s">
        <v>13</v>
      </c>
      <c r="G56" s="73"/>
      <c r="H56" s="73"/>
      <c r="I56" s="74" t="s">
        <v>14</v>
      </c>
      <c r="J56" s="74"/>
      <c r="K56" s="74"/>
      <c r="L56" s="74" t="s">
        <v>15</v>
      </c>
      <c r="M56" s="74" t="s">
        <v>16</v>
      </c>
    </row>
    <row r="57" spans="1:13" s="2" customFormat="1" ht="29.25" customHeight="1" x14ac:dyDescent="0.25">
      <c r="A57" s="72"/>
      <c r="B57" s="73"/>
      <c r="C57" s="73"/>
      <c r="D57" s="73"/>
      <c r="E57" s="73"/>
      <c r="F57" s="13" t="s">
        <v>17</v>
      </c>
      <c r="G57" s="13" t="s">
        <v>18</v>
      </c>
      <c r="H57" s="13" t="s">
        <v>19</v>
      </c>
      <c r="I57" s="13" t="s">
        <v>17</v>
      </c>
      <c r="J57" s="13" t="s">
        <v>18</v>
      </c>
      <c r="K57" s="13" t="s">
        <v>19</v>
      </c>
      <c r="L57" s="74"/>
      <c r="M57" s="74"/>
    </row>
    <row r="58" spans="1:13" s="2" customFormat="1" ht="24" customHeight="1" x14ac:dyDescent="0.25">
      <c r="A58" s="14"/>
      <c r="B58" s="75" t="s">
        <v>20</v>
      </c>
      <c r="C58" s="75"/>
      <c r="D58" s="75"/>
      <c r="E58" s="15"/>
      <c r="F58" s="15"/>
      <c r="G58" s="15"/>
      <c r="H58" s="15"/>
      <c r="I58" s="16"/>
      <c r="J58" s="16"/>
      <c r="K58" s="16"/>
      <c r="L58" s="16"/>
      <c r="M58" s="16"/>
    </row>
    <row r="59" spans="1:13" s="2" customFormat="1" ht="24" customHeight="1" x14ac:dyDescent="0.25">
      <c r="A59" s="18">
        <v>1</v>
      </c>
      <c r="B59" s="76" t="s">
        <v>21</v>
      </c>
      <c r="C59" s="76"/>
      <c r="D59" s="76"/>
      <c r="E59" s="19">
        <v>2</v>
      </c>
      <c r="F59" s="20">
        <v>13</v>
      </c>
      <c r="G59" s="20">
        <v>4</v>
      </c>
      <c r="H59" s="20">
        <v>0</v>
      </c>
      <c r="I59" s="21"/>
      <c r="J59" s="21"/>
      <c r="K59" s="21"/>
      <c r="L59" s="22">
        <f>I59*F59+J59*G59+H59*K59</f>
        <v>0</v>
      </c>
      <c r="M59" s="22">
        <f>L59*E59</f>
        <v>0</v>
      </c>
    </row>
    <row r="60" spans="1:13" s="2" customFormat="1" ht="24" customHeight="1" x14ac:dyDescent="0.25">
      <c r="A60" s="18">
        <v>2</v>
      </c>
      <c r="B60" s="76" t="s">
        <v>22</v>
      </c>
      <c r="C60" s="76"/>
      <c r="D60" s="76"/>
      <c r="E60" s="19">
        <v>0</v>
      </c>
      <c r="F60" s="20">
        <v>8</v>
      </c>
      <c r="G60" s="20">
        <v>3</v>
      </c>
      <c r="H60" s="20">
        <v>0</v>
      </c>
      <c r="I60" s="21"/>
      <c r="J60" s="21"/>
      <c r="K60" s="21"/>
      <c r="L60" s="22">
        <f>I60*F60+J60*G60+H60*K60</f>
        <v>0</v>
      </c>
      <c r="M60" s="22">
        <f>L60*E60</f>
        <v>0</v>
      </c>
    </row>
    <row r="61" spans="1:13" s="2" customFormat="1" ht="24" customHeight="1" x14ac:dyDescent="0.25">
      <c r="A61" s="18">
        <v>3</v>
      </c>
      <c r="B61" s="76" t="s">
        <v>23</v>
      </c>
      <c r="C61" s="76"/>
      <c r="D61" s="76"/>
      <c r="E61" s="19">
        <v>2</v>
      </c>
      <c r="F61" s="20">
        <v>21</v>
      </c>
      <c r="G61" s="20">
        <v>4</v>
      </c>
      <c r="H61" s="20">
        <v>0</v>
      </c>
      <c r="I61" s="21"/>
      <c r="J61" s="21"/>
      <c r="K61" s="21"/>
      <c r="L61" s="22">
        <f>I61*F61+J61*G61+H61*K61</f>
        <v>0</v>
      </c>
      <c r="M61" s="22">
        <f>L61*E61</f>
        <v>0</v>
      </c>
    </row>
    <row r="62" spans="1:13" s="2" customFormat="1" ht="24" customHeight="1" x14ac:dyDescent="0.25">
      <c r="A62" s="18">
        <v>4</v>
      </c>
      <c r="B62" s="76" t="s">
        <v>24</v>
      </c>
      <c r="C62" s="76"/>
      <c r="D62" s="76"/>
      <c r="E62" s="19">
        <v>1</v>
      </c>
      <c r="F62" s="20">
        <v>8</v>
      </c>
      <c r="G62" s="20">
        <v>4</v>
      </c>
      <c r="H62" s="20">
        <v>0</v>
      </c>
      <c r="I62" s="21"/>
      <c r="J62" s="21"/>
      <c r="K62" s="21"/>
      <c r="L62" s="22">
        <f>I62*F62+J62*G62+H62*K62</f>
        <v>0</v>
      </c>
      <c r="M62" s="22">
        <f>L62*E62</f>
        <v>0</v>
      </c>
    </row>
    <row r="63" spans="1:13" s="2" customFormat="1" ht="24" customHeight="1" x14ac:dyDescent="0.25">
      <c r="A63" s="80" t="s">
        <v>25</v>
      </c>
      <c r="B63" s="80"/>
      <c r="C63" s="80"/>
      <c r="D63" s="80"/>
      <c r="E63" s="19">
        <f>SUM(E59:E62)</f>
        <v>5</v>
      </c>
      <c r="F63" s="77"/>
      <c r="G63" s="77"/>
      <c r="H63" s="77"/>
      <c r="I63" s="77"/>
      <c r="J63" s="77"/>
      <c r="K63" s="77"/>
      <c r="L63" s="77"/>
      <c r="M63" s="22">
        <f>SUM(M59:M62)</f>
        <v>0</v>
      </c>
    </row>
    <row r="64" spans="1:13" s="2" customFormat="1" ht="24" customHeight="1" x14ac:dyDescent="0.25">
      <c r="A64" s="78" t="s">
        <v>8</v>
      </c>
      <c r="B64" s="79"/>
      <c r="C64" s="79"/>
      <c r="D64" s="79"/>
      <c r="E64" s="79"/>
      <c r="F64" s="79"/>
      <c r="G64" s="23" t="s">
        <v>40</v>
      </c>
      <c r="H64" s="23"/>
      <c r="I64" s="23"/>
      <c r="J64" s="23"/>
      <c r="K64" s="23"/>
      <c r="L64" s="23"/>
      <c r="M64" s="41"/>
    </row>
    <row r="65" spans="1:15" s="2" customFormat="1" ht="46.5" customHeight="1" x14ac:dyDescent="0.25">
      <c r="A65" s="72" t="s">
        <v>10</v>
      </c>
      <c r="B65" s="73" t="s">
        <v>11</v>
      </c>
      <c r="C65" s="73"/>
      <c r="D65" s="73"/>
      <c r="E65" s="73" t="s">
        <v>12</v>
      </c>
      <c r="F65" s="73" t="s">
        <v>13</v>
      </c>
      <c r="G65" s="73"/>
      <c r="H65" s="73"/>
      <c r="I65" s="74" t="s">
        <v>14</v>
      </c>
      <c r="J65" s="74"/>
      <c r="K65" s="74"/>
      <c r="L65" s="74" t="s">
        <v>15</v>
      </c>
      <c r="M65" s="74" t="s">
        <v>16</v>
      </c>
    </row>
    <row r="66" spans="1:15" s="2" customFormat="1" ht="33.75" customHeight="1" x14ac:dyDescent="0.25">
      <c r="A66" s="72"/>
      <c r="B66" s="73"/>
      <c r="C66" s="73"/>
      <c r="D66" s="73"/>
      <c r="E66" s="73"/>
      <c r="F66" s="13" t="s">
        <v>17</v>
      </c>
      <c r="G66" s="13" t="s">
        <v>18</v>
      </c>
      <c r="H66" s="13" t="s">
        <v>19</v>
      </c>
      <c r="I66" s="13" t="s">
        <v>17</v>
      </c>
      <c r="J66" s="13" t="s">
        <v>18</v>
      </c>
      <c r="K66" s="13" t="s">
        <v>19</v>
      </c>
      <c r="L66" s="74"/>
      <c r="M66" s="74"/>
    </row>
    <row r="67" spans="1:15" s="2" customFormat="1" ht="24" customHeight="1" x14ac:dyDescent="0.25">
      <c r="A67" s="14"/>
      <c r="B67" s="75" t="s">
        <v>20</v>
      </c>
      <c r="C67" s="75"/>
      <c r="D67" s="75"/>
      <c r="E67" s="15"/>
      <c r="F67" s="15"/>
      <c r="G67" s="15"/>
      <c r="H67" s="15"/>
      <c r="I67" s="16"/>
      <c r="J67" s="16"/>
      <c r="K67" s="16"/>
      <c r="L67" s="16"/>
      <c r="M67" s="16"/>
    </row>
    <row r="68" spans="1:15" s="2" customFormat="1" ht="24" customHeight="1" x14ac:dyDescent="0.25">
      <c r="A68" s="18">
        <v>1</v>
      </c>
      <c r="B68" s="76" t="s">
        <v>21</v>
      </c>
      <c r="C68" s="76"/>
      <c r="D68" s="76"/>
      <c r="E68" s="19">
        <v>8</v>
      </c>
      <c r="F68" s="20">
        <v>13</v>
      </c>
      <c r="G68" s="20">
        <v>4</v>
      </c>
      <c r="H68" s="20">
        <v>0</v>
      </c>
      <c r="I68" s="21"/>
      <c r="J68" s="21"/>
      <c r="K68" s="21"/>
      <c r="L68" s="22">
        <f>I68*F68+J68*G68+H68*K68</f>
        <v>0</v>
      </c>
      <c r="M68" s="22">
        <f>L68*E68</f>
        <v>0</v>
      </c>
    </row>
    <row r="69" spans="1:15" s="2" customFormat="1" ht="24" customHeight="1" x14ac:dyDescent="0.25">
      <c r="A69" s="18">
        <v>2</v>
      </c>
      <c r="B69" s="76" t="s">
        <v>22</v>
      </c>
      <c r="C69" s="76"/>
      <c r="D69" s="76"/>
      <c r="E69" s="19">
        <v>0</v>
      </c>
      <c r="F69" s="20">
        <v>8</v>
      </c>
      <c r="G69" s="20">
        <v>3</v>
      </c>
      <c r="H69" s="20">
        <v>0</v>
      </c>
      <c r="I69" s="21"/>
      <c r="J69" s="21"/>
      <c r="K69" s="21"/>
      <c r="L69" s="22">
        <f>I69*F69+J69*G69+H69*K69</f>
        <v>0</v>
      </c>
      <c r="M69" s="22">
        <f>L69*E69</f>
        <v>0</v>
      </c>
    </row>
    <row r="70" spans="1:15" s="2" customFormat="1" ht="24" customHeight="1" x14ac:dyDescent="0.25">
      <c r="A70" s="18">
        <v>3</v>
      </c>
      <c r="B70" s="76" t="s">
        <v>23</v>
      </c>
      <c r="C70" s="76"/>
      <c r="D70" s="76"/>
      <c r="E70" s="19">
        <v>10</v>
      </c>
      <c r="F70" s="20">
        <v>21</v>
      </c>
      <c r="G70" s="20">
        <v>4</v>
      </c>
      <c r="H70" s="20">
        <v>0</v>
      </c>
      <c r="I70" s="21"/>
      <c r="J70" s="21"/>
      <c r="K70" s="21"/>
      <c r="L70" s="22">
        <f>I70*F70+J70*G70+H70*K70</f>
        <v>0</v>
      </c>
      <c r="M70" s="22">
        <f>L70*E70</f>
        <v>0</v>
      </c>
    </row>
    <row r="71" spans="1:15" s="2" customFormat="1" ht="24" customHeight="1" x14ac:dyDescent="0.25">
      <c r="A71" s="18">
        <v>4</v>
      </c>
      <c r="B71" s="76" t="s">
        <v>24</v>
      </c>
      <c r="C71" s="76"/>
      <c r="D71" s="76"/>
      <c r="E71" s="19">
        <v>3</v>
      </c>
      <c r="F71" s="20">
        <v>8</v>
      </c>
      <c r="G71" s="20">
        <v>4</v>
      </c>
      <c r="H71" s="20">
        <v>0</v>
      </c>
      <c r="I71" s="21"/>
      <c r="J71" s="21"/>
      <c r="K71" s="21"/>
      <c r="L71" s="22">
        <f>I71*F71+J71*G71+H71*K71</f>
        <v>0</v>
      </c>
      <c r="M71" s="22">
        <f>L71*E71</f>
        <v>0</v>
      </c>
    </row>
    <row r="72" spans="1:15" s="2" customFormat="1" ht="24" customHeight="1" x14ac:dyDescent="0.25">
      <c r="A72" s="80" t="s">
        <v>25</v>
      </c>
      <c r="B72" s="80"/>
      <c r="C72" s="80"/>
      <c r="D72" s="80"/>
      <c r="E72" s="19">
        <f>SUM(E68:E71)</f>
        <v>21</v>
      </c>
      <c r="F72" s="77"/>
      <c r="G72" s="77"/>
      <c r="H72" s="77"/>
      <c r="I72" s="77"/>
      <c r="J72" s="77"/>
      <c r="K72" s="77"/>
      <c r="L72" s="77"/>
      <c r="M72" s="22">
        <f>SUM(M68:M71)</f>
        <v>0</v>
      </c>
    </row>
    <row r="73" spans="1:15" s="2" customFormat="1" ht="24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5" s="2" customFormat="1" ht="24" customHeight="1" x14ac:dyDescent="0.25">
      <c r="A74" s="81" t="s">
        <v>27</v>
      </c>
      <c r="B74" s="81"/>
      <c r="C74" s="81"/>
      <c r="D74" s="81"/>
      <c r="E74" s="19">
        <f>E23+E32+E41+E50+E59+E68</f>
        <v>21</v>
      </c>
      <c r="F74" s="77"/>
      <c r="G74" s="77"/>
      <c r="H74" s="77"/>
      <c r="I74" s="77"/>
      <c r="J74" s="77"/>
      <c r="K74" s="77"/>
      <c r="L74" s="77"/>
      <c r="M74" s="42">
        <f>M23+M32+M41+M50+M59+M68</f>
        <v>0</v>
      </c>
    </row>
    <row r="75" spans="1:15" s="2" customFormat="1" ht="24" customHeight="1" x14ac:dyDescent="0.25">
      <c r="A75" s="81" t="s">
        <v>28</v>
      </c>
      <c r="B75" s="81"/>
      <c r="C75" s="81"/>
      <c r="D75" s="81"/>
      <c r="E75" s="19">
        <f>E24+E33+E42+E51+E60+E69</f>
        <v>3</v>
      </c>
      <c r="F75" s="77"/>
      <c r="G75" s="77"/>
      <c r="H75" s="77"/>
      <c r="I75" s="77"/>
      <c r="J75" s="77"/>
      <c r="K75" s="77"/>
      <c r="L75" s="77"/>
      <c r="M75" s="42">
        <f>M24+M33+M42+M51+M60+M69</f>
        <v>0</v>
      </c>
    </row>
    <row r="76" spans="1:15" s="2" customFormat="1" ht="24" customHeight="1" x14ac:dyDescent="0.25">
      <c r="A76" s="81" t="s">
        <v>29</v>
      </c>
      <c r="B76" s="81"/>
      <c r="C76" s="81"/>
      <c r="D76" s="81"/>
      <c r="E76" s="19">
        <f>E25+E34+E43+E52+E61+E70</f>
        <v>31</v>
      </c>
      <c r="F76" s="77"/>
      <c r="G76" s="77"/>
      <c r="H76" s="77"/>
      <c r="I76" s="77"/>
      <c r="J76" s="77"/>
      <c r="K76" s="77"/>
      <c r="L76" s="77"/>
      <c r="M76" s="42">
        <f>M25+M34+M43+M52+M61+M70</f>
        <v>0</v>
      </c>
    </row>
    <row r="77" spans="1:15" s="2" customFormat="1" ht="24" customHeight="1" x14ac:dyDescent="0.25">
      <c r="A77" s="81" t="s">
        <v>30</v>
      </c>
      <c r="B77" s="81"/>
      <c r="C77" s="81"/>
      <c r="D77" s="81"/>
      <c r="E77" s="19">
        <f>E26+E35+E44+E53+E62+E71</f>
        <v>13</v>
      </c>
      <c r="F77" s="77"/>
      <c r="G77" s="77"/>
      <c r="H77" s="77"/>
      <c r="I77" s="77"/>
      <c r="J77" s="77"/>
      <c r="K77" s="77"/>
      <c r="L77" s="77"/>
      <c r="M77" s="42">
        <f>M26+M35+M44+M53+M62+M71</f>
        <v>0</v>
      </c>
    </row>
    <row r="78" spans="1:15" s="2" customFormat="1" ht="37.5" customHeight="1" x14ac:dyDescent="0.25">
      <c r="A78" s="83" t="s">
        <v>31</v>
      </c>
      <c r="B78" s="83"/>
      <c r="C78" s="83"/>
      <c r="D78" s="28" t="str">
        <f>G13</f>
        <v>№206-0-2</v>
      </c>
      <c r="E78" s="19">
        <f>SUM(E74:E77)</f>
        <v>68</v>
      </c>
      <c r="F78" s="77"/>
      <c r="G78" s="77"/>
      <c r="H78" s="77"/>
      <c r="I78" s="77"/>
      <c r="J78" s="77"/>
      <c r="K78" s="77"/>
      <c r="L78" s="77"/>
      <c r="M78" s="22">
        <f>SUM(M74:M77)</f>
        <v>0</v>
      </c>
      <c r="O78" s="43"/>
    </row>
    <row r="79" spans="1:15" s="32" customFormat="1" ht="15.75" x14ac:dyDescent="0.25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</row>
    <row r="80" spans="1:15" s="2" customFormat="1" ht="15.75" customHeight="1" x14ac:dyDescent="0.25">
      <c r="A80" s="82" t="s">
        <v>32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</row>
    <row r="81" spans="1:18" s="2" customFormat="1" ht="15.75" customHeight="1" x14ac:dyDescent="0.25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</row>
    <row r="82" spans="1:18" s="2" customFormat="1" ht="15.75" customHeight="1" x14ac:dyDescent="0.25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</row>
    <row r="83" spans="1:18" s="2" customFormat="1" ht="12.75" customHeight="1" x14ac:dyDescent="0.25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</row>
    <row r="84" spans="1:18" s="2" customFormat="1" ht="15.75" customHeight="1" x14ac:dyDescent="0.25">
      <c r="A84" s="44"/>
      <c r="B84" s="44"/>
      <c r="C84" s="88"/>
      <c r="D84" s="88"/>
      <c r="E84" s="88"/>
      <c r="F84" s="45"/>
      <c r="G84" s="45"/>
      <c r="H84" s="45"/>
      <c r="I84" s="44"/>
      <c r="J84" s="44"/>
      <c r="K84" s="44"/>
      <c r="L84" s="44"/>
      <c r="M84" s="44"/>
    </row>
    <row r="85" spans="1:18" s="2" customFormat="1" ht="23.25" customHeight="1" x14ac:dyDescent="0.25">
      <c r="A85" s="82" t="s">
        <v>33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</row>
    <row r="86" spans="1:18" s="33" customFormat="1" ht="31.5" customHeight="1" x14ac:dyDescent="0.25">
      <c r="A86" s="86" t="s">
        <v>61</v>
      </c>
      <c r="B86" s="86"/>
      <c r="C86" s="86"/>
      <c r="D86" s="86"/>
      <c r="E86" s="37"/>
      <c r="F86" s="37"/>
      <c r="G86" s="37"/>
      <c r="H86" s="37"/>
      <c r="I86" s="37"/>
      <c r="J86" s="37"/>
      <c r="K86" s="37"/>
      <c r="L86" s="37"/>
      <c r="M86" s="37"/>
    </row>
    <row r="87" spans="1:18" s="55" customFormat="1" ht="24" customHeight="1" x14ac:dyDescent="0.25">
      <c r="B87" s="84" t="s">
        <v>56</v>
      </c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56"/>
      <c r="O87" s="57"/>
      <c r="P87" s="58"/>
      <c r="Q87" s="58"/>
      <c r="R87" s="58"/>
    </row>
    <row r="88" spans="1:18" s="33" customFormat="1" ht="42.75" customHeight="1" x14ac:dyDescent="0.35">
      <c r="A88" s="34"/>
      <c r="B88" s="34"/>
      <c r="C88" s="34"/>
      <c r="D88" s="59"/>
      <c r="E88" s="34"/>
      <c r="F88" s="34"/>
      <c r="G88" s="34"/>
      <c r="H88" s="34"/>
      <c r="I88" s="34"/>
      <c r="J88" s="34"/>
      <c r="L88" s="59"/>
      <c r="M88" s="34"/>
    </row>
    <row r="89" spans="1:18" s="33" customFormat="1" ht="42.75" customHeight="1" x14ac:dyDescent="0.25">
      <c r="A89" s="34"/>
      <c r="B89" s="85" t="s">
        <v>57</v>
      </c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34"/>
    </row>
    <row r="90" spans="1:18" s="33" customFormat="1" ht="15.75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 t="s">
        <v>60</v>
      </c>
      <c r="K90" s="37"/>
      <c r="L90" s="37"/>
      <c r="M90" s="37"/>
    </row>
    <row r="91" spans="1:18" s="2" customFormat="1" ht="15.75" x14ac:dyDescent="0.25">
      <c r="A91" s="38"/>
    </row>
    <row r="92" spans="1:18" s="33" customFormat="1" ht="38.25" x14ac:dyDescent="0.55000000000000004">
      <c r="A92" s="37"/>
      <c r="D92" s="35"/>
      <c r="E92" s="34"/>
      <c r="F92" s="34"/>
      <c r="G92" s="34"/>
      <c r="H92" s="34"/>
      <c r="I92" s="34"/>
      <c r="J92" s="34"/>
      <c r="K92" s="36"/>
      <c r="L92" s="37"/>
      <c r="M92" s="37"/>
    </row>
  </sheetData>
  <mergeCells count="118">
    <mergeCell ref="B87:M87"/>
    <mergeCell ref="B89:L89"/>
    <mergeCell ref="A72:D72"/>
    <mergeCell ref="F72:L72"/>
    <mergeCell ref="A74:D74"/>
    <mergeCell ref="F74:L74"/>
    <mergeCell ref="A75:D75"/>
    <mergeCell ref="F75:L75"/>
    <mergeCell ref="M65:M66"/>
    <mergeCell ref="B67:D67"/>
    <mergeCell ref="B68:D68"/>
    <mergeCell ref="B69:D69"/>
    <mergeCell ref="B70:D70"/>
    <mergeCell ref="B71:D71"/>
    <mergeCell ref="A80:M83"/>
    <mergeCell ref="C84:E84"/>
    <mergeCell ref="A85:M85"/>
    <mergeCell ref="A76:D76"/>
    <mergeCell ref="F76:L76"/>
    <mergeCell ref="A77:D77"/>
    <mergeCell ref="F77:L77"/>
    <mergeCell ref="A78:C78"/>
    <mergeCell ref="F78:L78"/>
    <mergeCell ref="A86:D86"/>
    <mergeCell ref="A63:D63"/>
    <mergeCell ref="F63:L63"/>
    <mergeCell ref="A64:F64"/>
    <mergeCell ref="A65:A66"/>
    <mergeCell ref="B65:D66"/>
    <mergeCell ref="E65:E66"/>
    <mergeCell ref="F65:H65"/>
    <mergeCell ref="I65:K65"/>
    <mergeCell ref="L65:L66"/>
    <mergeCell ref="M56:M57"/>
    <mergeCell ref="B58:D58"/>
    <mergeCell ref="B59:D59"/>
    <mergeCell ref="B60:D60"/>
    <mergeCell ref="B61:D61"/>
    <mergeCell ref="B62:D62"/>
    <mergeCell ref="A54:D54"/>
    <mergeCell ref="F54:L54"/>
    <mergeCell ref="A55:F55"/>
    <mergeCell ref="A56:A57"/>
    <mergeCell ref="B56:D57"/>
    <mergeCell ref="E56:E57"/>
    <mergeCell ref="F56:H56"/>
    <mergeCell ref="I56:K56"/>
    <mergeCell ref="L56:L57"/>
    <mergeCell ref="M47:M48"/>
    <mergeCell ref="B49:D49"/>
    <mergeCell ref="B50:D50"/>
    <mergeCell ref="B51:D51"/>
    <mergeCell ref="B52:D52"/>
    <mergeCell ref="B53:D53"/>
    <mergeCell ref="A45:D45"/>
    <mergeCell ref="F45:L45"/>
    <mergeCell ref="A46:F46"/>
    <mergeCell ref="A47:A48"/>
    <mergeCell ref="B47:D48"/>
    <mergeCell ref="E47:E48"/>
    <mergeCell ref="F47:H47"/>
    <mergeCell ref="I47:K47"/>
    <mergeCell ref="L47:L48"/>
    <mergeCell ref="M38:M39"/>
    <mergeCell ref="B40:D40"/>
    <mergeCell ref="B41:D41"/>
    <mergeCell ref="B42:D42"/>
    <mergeCell ref="B43:D43"/>
    <mergeCell ref="B44:D44"/>
    <mergeCell ref="A36:D36"/>
    <mergeCell ref="F36:L36"/>
    <mergeCell ref="A37:F37"/>
    <mergeCell ref="A38:A39"/>
    <mergeCell ref="B38:D39"/>
    <mergeCell ref="E38:E39"/>
    <mergeCell ref="F38:H38"/>
    <mergeCell ref="I38:K38"/>
    <mergeCell ref="L38:L39"/>
    <mergeCell ref="M29:M30"/>
    <mergeCell ref="B31:D31"/>
    <mergeCell ref="B32:D32"/>
    <mergeCell ref="B33:D33"/>
    <mergeCell ref="B34:D34"/>
    <mergeCell ref="B35:D35"/>
    <mergeCell ref="F27:L27"/>
    <mergeCell ref="A28:F28"/>
    <mergeCell ref="A29:A30"/>
    <mergeCell ref="B29:D30"/>
    <mergeCell ref="E29:E30"/>
    <mergeCell ref="F29:H29"/>
    <mergeCell ref="I29:K29"/>
    <mergeCell ref="L29:L30"/>
    <mergeCell ref="B25:D25"/>
    <mergeCell ref="B26:D26"/>
    <mergeCell ref="A27:D27"/>
    <mergeCell ref="A16:M16"/>
    <mergeCell ref="A19:F19"/>
    <mergeCell ref="A20:A21"/>
    <mergeCell ref="B20:D21"/>
    <mergeCell ref="E20:E21"/>
    <mergeCell ref="F20:H20"/>
    <mergeCell ref="I20:K20"/>
    <mergeCell ref="L20:L21"/>
    <mergeCell ref="M20:M21"/>
    <mergeCell ref="A2:M2"/>
    <mergeCell ref="A9:M9"/>
    <mergeCell ref="A10:M10"/>
    <mergeCell ref="A11:M11"/>
    <mergeCell ref="A13:F13"/>
    <mergeCell ref="A14:D14"/>
    <mergeCell ref="B22:D22"/>
    <mergeCell ref="B23:D23"/>
    <mergeCell ref="B24:D24"/>
    <mergeCell ref="B3:C3"/>
    <mergeCell ref="D3:I3"/>
    <mergeCell ref="B5:C5"/>
    <mergeCell ref="D5:I5"/>
    <mergeCell ref="A12:G12"/>
  </mergeCells>
  <pageMargins left="0.98425196850393704" right="0.59055118110236227" top="0.78740157480314965" bottom="0.78740157480314965" header="0.31496062992125984" footer="0.31496062992125984"/>
  <pageSetup paperSize="9" scale="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view="pageBreakPreview" topLeftCell="A70" zoomScale="60" zoomScaleNormal="60" workbookViewId="0">
      <selection activeCell="A85" sqref="A85:D85"/>
    </sheetView>
  </sheetViews>
  <sheetFormatPr defaultRowHeight="15" x14ac:dyDescent="0.25"/>
  <cols>
    <col min="2" max="4" width="27.42578125" customWidth="1"/>
    <col min="5" max="13" width="17.85546875" customWidth="1"/>
  </cols>
  <sheetData>
    <row r="1" spans="1:13" ht="23.25" x14ac:dyDescent="0.35">
      <c r="M1" s="46" t="s">
        <v>48</v>
      </c>
    </row>
    <row r="2" spans="1:13" s="2" customFormat="1" ht="22.5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s="51" customFormat="1" ht="27" customHeight="1" x14ac:dyDescent="0.25">
      <c r="A3" s="50"/>
      <c r="B3" s="61" t="s">
        <v>54</v>
      </c>
      <c r="C3" s="61"/>
      <c r="D3" s="62" t="s">
        <v>0</v>
      </c>
      <c r="E3" s="62"/>
      <c r="F3" s="62"/>
      <c r="G3" s="62"/>
      <c r="H3" s="62"/>
      <c r="I3" s="62"/>
      <c r="M3" s="52"/>
    </row>
    <row r="4" spans="1:13" s="54" customFormat="1" ht="27" customHeight="1" x14ac:dyDescent="0.25">
      <c r="A4" s="53"/>
    </row>
    <row r="5" spans="1:13" s="51" customFormat="1" ht="27" customHeight="1" x14ac:dyDescent="0.25">
      <c r="A5" s="50"/>
      <c r="B5" s="61" t="s">
        <v>55</v>
      </c>
      <c r="C5" s="61"/>
      <c r="D5" s="62"/>
      <c r="E5" s="62"/>
      <c r="F5" s="62"/>
      <c r="G5" s="62"/>
      <c r="H5" s="62"/>
      <c r="I5" s="62"/>
      <c r="M5" s="52"/>
    </row>
    <row r="6" spans="1:13" s="54" customFormat="1" ht="17.25" customHeight="1" x14ac:dyDescent="0.25">
      <c r="A6" s="53"/>
      <c r="M6" s="52"/>
    </row>
    <row r="7" spans="1:13" s="2" customFormat="1" ht="23.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2" customFormat="1" ht="23.2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2" customFormat="1" ht="22.5" customHeight="1" x14ac:dyDescent="0.25">
      <c r="A9" s="65" t="str">
        <f>'[1]206-0-1'!A4:M4</f>
        <v>Раздел сделки:"Сопутствующие услуги, связанные с бурением скважин и ЗБС"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s="2" customFormat="1" ht="22.5" customHeight="1" x14ac:dyDescent="0.25">
      <c r="A10" s="65" t="str">
        <f>'[1]206-0-1'!A5:M5</f>
        <v>Тип  сделки: "Технологическое сопровождение наклонно-направленного бурения и ЗБС"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s="2" customFormat="1" ht="45" customHeight="1" x14ac:dyDescent="0.25">
      <c r="A11" s="65" t="str">
        <f>'[1]206-0-1'!A6:M6</f>
        <v>Наименование лота: "Информационное и технико-технологическое сопровождение строительства  скважин при бурении наклонно-направленных скважин"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3" s="54" customFormat="1" ht="45" customHeight="1" x14ac:dyDescent="0.25">
      <c r="A12" s="63" t="s">
        <v>59</v>
      </c>
      <c r="B12" s="63"/>
      <c r="C12" s="63"/>
      <c r="D12" s="63"/>
      <c r="E12" s="63"/>
      <c r="F12" s="63"/>
      <c r="G12" s="63"/>
      <c r="H12" s="60"/>
      <c r="I12" s="60"/>
      <c r="J12" s="60"/>
      <c r="K12" s="60"/>
      <c r="L12" s="60"/>
      <c r="M12" s="60"/>
    </row>
    <row r="13" spans="1:13" s="2" customFormat="1" ht="33" x14ac:dyDescent="0.25">
      <c r="A13" s="68" t="s">
        <v>4</v>
      </c>
      <c r="B13" s="68"/>
      <c r="C13" s="68"/>
      <c r="D13" s="68"/>
      <c r="E13" s="68"/>
      <c r="F13" s="68"/>
      <c r="G13" s="4" t="str">
        <f>'[1]наименование лотов'!A4</f>
        <v>№206-0-3</v>
      </c>
      <c r="H13" s="4"/>
      <c r="I13" s="4"/>
      <c r="J13" s="4"/>
      <c r="K13" s="4"/>
      <c r="L13" s="4"/>
      <c r="M13" s="4"/>
    </row>
    <row r="14" spans="1:13" s="2" customFormat="1" ht="23.25" customHeight="1" x14ac:dyDescent="0.25">
      <c r="A14" s="64" t="s">
        <v>5</v>
      </c>
      <c r="B14" s="64"/>
      <c r="C14" s="64"/>
      <c r="D14" s="64"/>
      <c r="E14" s="64"/>
      <c r="F14" s="64"/>
      <c r="G14" s="5" t="str">
        <f>'[1]наименование лотов'!B4</f>
        <v>Мегионское,Мыхпайское,Ватинское,Аганское,Южно-Аганское,Северо-Покурское</v>
      </c>
      <c r="H14" s="5"/>
      <c r="I14" s="5"/>
      <c r="J14" s="5"/>
      <c r="K14" s="5"/>
      <c r="L14" s="5"/>
      <c r="M14" s="5"/>
    </row>
    <row r="15" spans="1:13" s="2" customFormat="1" ht="23.25" customHeight="1" thickBo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s="2" customFormat="1" ht="12.75" x14ac:dyDescent="0.25">
      <c r="A16" s="69" t="s">
        <v>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</row>
    <row r="17" spans="1:13" s="2" customFormat="1" ht="12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s="2" customFormat="1" ht="24" customHeight="1" thickBot="1" x14ac:dyDescent="0.3">
      <c r="A18" s="8" t="s">
        <v>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</row>
    <row r="19" spans="1:13" s="2" customFormat="1" ht="24" customHeight="1" x14ac:dyDescent="0.25">
      <c r="A19" s="70" t="s">
        <v>8</v>
      </c>
      <c r="B19" s="71"/>
      <c r="C19" s="71"/>
      <c r="D19" s="71"/>
      <c r="E19" s="71"/>
      <c r="F19" s="71"/>
      <c r="G19" s="10" t="s">
        <v>42</v>
      </c>
      <c r="H19" s="10"/>
      <c r="I19" s="10"/>
      <c r="J19" s="10"/>
      <c r="K19" s="10"/>
      <c r="L19" s="10"/>
      <c r="M19" s="11"/>
    </row>
    <row r="20" spans="1:13" s="2" customFormat="1" ht="40.5" customHeight="1" x14ac:dyDescent="0.25">
      <c r="A20" s="72" t="s">
        <v>10</v>
      </c>
      <c r="B20" s="73" t="s">
        <v>11</v>
      </c>
      <c r="C20" s="73"/>
      <c r="D20" s="73"/>
      <c r="E20" s="73" t="s">
        <v>12</v>
      </c>
      <c r="F20" s="73" t="s">
        <v>13</v>
      </c>
      <c r="G20" s="73"/>
      <c r="H20" s="73"/>
      <c r="I20" s="74" t="s">
        <v>14</v>
      </c>
      <c r="J20" s="74"/>
      <c r="K20" s="74"/>
      <c r="L20" s="74" t="s">
        <v>15</v>
      </c>
      <c r="M20" s="74" t="s">
        <v>16</v>
      </c>
    </row>
    <row r="21" spans="1:13" s="2" customFormat="1" ht="24" customHeight="1" x14ac:dyDescent="0.25">
      <c r="A21" s="72"/>
      <c r="B21" s="73"/>
      <c r="C21" s="73"/>
      <c r="D21" s="73"/>
      <c r="E21" s="73"/>
      <c r="F21" s="13" t="s">
        <v>17</v>
      </c>
      <c r="G21" s="13" t="s">
        <v>18</v>
      </c>
      <c r="H21" s="13" t="s">
        <v>19</v>
      </c>
      <c r="I21" s="13" t="s">
        <v>17</v>
      </c>
      <c r="J21" s="13" t="s">
        <v>18</v>
      </c>
      <c r="K21" s="13" t="s">
        <v>19</v>
      </c>
      <c r="L21" s="74"/>
      <c r="M21" s="74"/>
    </row>
    <row r="22" spans="1:13" s="2" customFormat="1" ht="24" customHeight="1" x14ac:dyDescent="0.25">
      <c r="A22" s="14"/>
      <c r="B22" s="75" t="s">
        <v>20</v>
      </c>
      <c r="C22" s="75"/>
      <c r="D22" s="75"/>
      <c r="E22" s="15"/>
      <c r="F22" s="15"/>
      <c r="G22" s="15"/>
      <c r="H22" s="15"/>
      <c r="I22" s="16"/>
      <c r="J22" s="16"/>
      <c r="K22" s="16"/>
      <c r="L22" s="16"/>
      <c r="M22" s="16"/>
    </row>
    <row r="23" spans="1:13" s="2" customFormat="1" ht="24" customHeight="1" x14ac:dyDescent="0.25">
      <c r="A23" s="18">
        <v>1</v>
      </c>
      <c r="B23" s="76" t="s">
        <v>21</v>
      </c>
      <c r="C23" s="76"/>
      <c r="D23" s="76"/>
      <c r="E23" s="19">
        <v>0</v>
      </c>
      <c r="F23" s="19">
        <v>10</v>
      </c>
      <c r="G23" s="19">
        <v>4</v>
      </c>
      <c r="H23" s="19">
        <v>0</v>
      </c>
      <c r="I23" s="21"/>
      <c r="J23" s="21"/>
      <c r="K23" s="21"/>
      <c r="L23" s="22">
        <f>I23*F23+J23*G23+H23*K23</f>
        <v>0</v>
      </c>
      <c r="M23" s="22">
        <f>L23*E23</f>
        <v>0</v>
      </c>
    </row>
    <row r="24" spans="1:13" s="2" customFormat="1" ht="24" customHeight="1" x14ac:dyDescent="0.25">
      <c r="A24" s="18">
        <v>2</v>
      </c>
      <c r="B24" s="76" t="s">
        <v>22</v>
      </c>
      <c r="C24" s="76"/>
      <c r="D24" s="76"/>
      <c r="E24" s="19">
        <v>0</v>
      </c>
      <c r="F24" s="19">
        <v>8</v>
      </c>
      <c r="G24" s="19">
        <v>3</v>
      </c>
      <c r="H24" s="19">
        <v>0</v>
      </c>
      <c r="I24" s="21"/>
      <c r="J24" s="21"/>
      <c r="K24" s="21"/>
      <c r="L24" s="22">
        <f>I24*F24+J24*G24+H24*K24</f>
        <v>0</v>
      </c>
      <c r="M24" s="22">
        <f>L24*E24</f>
        <v>0</v>
      </c>
    </row>
    <row r="25" spans="1:13" s="2" customFormat="1" ht="24" customHeight="1" x14ac:dyDescent="0.25">
      <c r="A25" s="18">
        <v>3</v>
      </c>
      <c r="B25" s="76" t="s">
        <v>23</v>
      </c>
      <c r="C25" s="76"/>
      <c r="D25" s="76"/>
      <c r="E25" s="19">
        <v>2</v>
      </c>
      <c r="F25" s="19">
        <v>16</v>
      </c>
      <c r="G25" s="19">
        <v>4</v>
      </c>
      <c r="H25" s="19">
        <v>0</v>
      </c>
      <c r="I25" s="21"/>
      <c r="J25" s="21"/>
      <c r="K25" s="21"/>
      <c r="L25" s="22">
        <f>I25*F25+J25*G25+H25*K25</f>
        <v>0</v>
      </c>
      <c r="M25" s="22">
        <f>L25*E25</f>
        <v>0</v>
      </c>
    </row>
    <row r="26" spans="1:13" s="2" customFormat="1" ht="24" customHeight="1" x14ac:dyDescent="0.25">
      <c r="A26" s="18">
        <v>4</v>
      </c>
      <c r="B26" s="76" t="s">
        <v>24</v>
      </c>
      <c r="C26" s="76"/>
      <c r="D26" s="76"/>
      <c r="E26" s="19">
        <v>0</v>
      </c>
      <c r="F26" s="20">
        <v>8</v>
      </c>
      <c r="G26" s="20">
        <v>4</v>
      </c>
      <c r="H26" s="20">
        <v>0</v>
      </c>
      <c r="I26" s="21"/>
      <c r="J26" s="21"/>
      <c r="K26" s="21"/>
      <c r="L26" s="22">
        <f>I26*F26+J26*G26+H26*K26</f>
        <v>0</v>
      </c>
      <c r="M26" s="22">
        <f>L26*E26</f>
        <v>0</v>
      </c>
    </row>
    <row r="27" spans="1:13" s="2" customFormat="1" ht="24" customHeight="1" x14ac:dyDescent="0.25">
      <c r="A27" s="80" t="s">
        <v>25</v>
      </c>
      <c r="B27" s="80"/>
      <c r="C27" s="80"/>
      <c r="D27" s="80"/>
      <c r="E27" s="19">
        <f>SUM(E23:E26)</f>
        <v>2</v>
      </c>
      <c r="F27" s="77"/>
      <c r="G27" s="77"/>
      <c r="H27" s="77"/>
      <c r="I27" s="77"/>
      <c r="J27" s="77"/>
      <c r="K27" s="77"/>
      <c r="L27" s="77"/>
      <c r="M27" s="22">
        <f>SUM(M23:M26)</f>
        <v>0</v>
      </c>
    </row>
    <row r="28" spans="1:13" s="2" customFormat="1" ht="24" customHeight="1" x14ac:dyDescent="0.25">
      <c r="A28" s="78" t="s">
        <v>8</v>
      </c>
      <c r="B28" s="79"/>
      <c r="C28" s="79"/>
      <c r="D28" s="79"/>
      <c r="E28" s="79"/>
      <c r="F28" s="79"/>
      <c r="G28" s="23" t="s">
        <v>43</v>
      </c>
      <c r="H28" s="23"/>
      <c r="I28" s="23"/>
      <c r="J28" s="23"/>
      <c r="K28" s="23"/>
      <c r="L28" s="23"/>
      <c r="M28" s="41"/>
    </row>
    <row r="29" spans="1:13" s="2" customFormat="1" ht="35.25" customHeight="1" x14ac:dyDescent="0.25">
      <c r="A29" s="72" t="s">
        <v>10</v>
      </c>
      <c r="B29" s="73" t="s">
        <v>11</v>
      </c>
      <c r="C29" s="73"/>
      <c r="D29" s="73"/>
      <c r="E29" s="73" t="s">
        <v>12</v>
      </c>
      <c r="F29" s="73" t="s">
        <v>13</v>
      </c>
      <c r="G29" s="73"/>
      <c r="H29" s="73"/>
      <c r="I29" s="74" t="s">
        <v>14</v>
      </c>
      <c r="J29" s="74"/>
      <c r="K29" s="74"/>
      <c r="L29" s="74" t="s">
        <v>15</v>
      </c>
      <c r="M29" s="74" t="s">
        <v>16</v>
      </c>
    </row>
    <row r="30" spans="1:13" s="2" customFormat="1" ht="29.25" customHeight="1" x14ac:dyDescent="0.25">
      <c r="A30" s="72"/>
      <c r="B30" s="73"/>
      <c r="C30" s="73"/>
      <c r="D30" s="73"/>
      <c r="E30" s="73"/>
      <c r="F30" s="13" t="s">
        <v>17</v>
      </c>
      <c r="G30" s="13" t="s">
        <v>18</v>
      </c>
      <c r="H30" s="13" t="s">
        <v>19</v>
      </c>
      <c r="I30" s="13" t="s">
        <v>17</v>
      </c>
      <c r="J30" s="13" t="s">
        <v>18</v>
      </c>
      <c r="K30" s="13" t="s">
        <v>19</v>
      </c>
      <c r="L30" s="74"/>
      <c r="M30" s="74"/>
    </row>
    <row r="31" spans="1:13" s="2" customFormat="1" ht="24" customHeight="1" x14ac:dyDescent="0.25">
      <c r="A31" s="14"/>
      <c r="B31" s="75" t="s">
        <v>20</v>
      </c>
      <c r="C31" s="75"/>
      <c r="D31" s="75"/>
      <c r="E31" s="15"/>
      <c r="F31" s="15"/>
      <c r="G31" s="15"/>
      <c r="H31" s="15"/>
      <c r="I31" s="16"/>
      <c r="J31" s="16"/>
      <c r="K31" s="16"/>
      <c r="L31" s="16"/>
      <c r="M31" s="16"/>
    </row>
    <row r="32" spans="1:13" s="2" customFormat="1" ht="24" customHeight="1" x14ac:dyDescent="0.25">
      <c r="A32" s="18">
        <v>1</v>
      </c>
      <c r="B32" s="76" t="s">
        <v>21</v>
      </c>
      <c r="C32" s="76"/>
      <c r="D32" s="76"/>
      <c r="E32" s="19">
        <v>0</v>
      </c>
      <c r="F32" s="19">
        <v>10</v>
      </c>
      <c r="G32" s="19">
        <v>4</v>
      </c>
      <c r="H32" s="19">
        <v>0</v>
      </c>
      <c r="I32" s="21"/>
      <c r="J32" s="21"/>
      <c r="K32" s="21"/>
      <c r="L32" s="22">
        <f>I32*F32+J32*G32+H32*K32</f>
        <v>0</v>
      </c>
      <c r="M32" s="22">
        <f>L32*E32</f>
        <v>0</v>
      </c>
    </row>
    <row r="33" spans="1:13" s="2" customFormat="1" ht="24" customHeight="1" x14ac:dyDescent="0.25">
      <c r="A33" s="18">
        <v>2</v>
      </c>
      <c r="B33" s="76" t="s">
        <v>22</v>
      </c>
      <c r="C33" s="76"/>
      <c r="D33" s="76"/>
      <c r="E33" s="19">
        <v>0</v>
      </c>
      <c r="F33" s="19">
        <v>8</v>
      </c>
      <c r="G33" s="19">
        <v>3</v>
      </c>
      <c r="H33" s="19">
        <v>0</v>
      </c>
      <c r="I33" s="21"/>
      <c r="J33" s="21"/>
      <c r="K33" s="21"/>
      <c r="L33" s="22">
        <f>I33*F33+J33*G33+H33*K33</f>
        <v>0</v>
      </c>
      <c r="M33" s="22">
        <f>L33*E33</f>
        <v>0</v>
      </c>
    </row>
    <row r="34" spans="1:13" s="2" customFormat="1" ht="24" customHeight="1" x14ac:dyDescent="0.25">
      <c r="A34" s="18">
        <v>3</v>
      </c>
      <c r="B34" s="76" t="s">
        <v>23</v>
      </c>
      <c r="C34" s="76"/>
      <c r="D34" s="76"/>
      <c r="E34" s="19">
        <v>1</v>
      </c>
      <c r="F34" s="19">
        <v>16</v>
      </c>
      <c r="G34" s="19">
        <v>4</v>
      </c>
      <c r="H34" s="19">
        <v>0</v>
      </c>
      <c r="I34" s="21"/>
      <c r="J34" s="21"/>
      <c r="K34" s="21"/>
      <c r="L34" s="22">
        <f>I34*F34+J34*G34+H34*K34</f>
        <v>0</v>
      </c>
      <c r="M34" s="22">
        <f>L34*E34</f>
        <v>0</v>
      </c>
    </row>
    <row r="35" spans="1:13" s="2" customFormat="1" ht="24" customHeight="1" x14ac:dyDescent="0.25">
      <c r="A35" s="18">
        <v>4</v>
      </c>
      <c r="B35" s="76" t="s">
        <v>24</v>
      </c>
      <c r="C35" s="76"/>
      <c r="D35" s="76"/>
      <c r="E35" s="19">
        <v>0</v>
      </c>
      <c r="F35" s="20">
        <v>8</v>
      </c>
      <c r="G35" s="20">
        <v>4</v>
      </c>
      <c r="H35" s="20">
        <v>0</v>
      </c>
      <c r="I35" s="21"/>
      <c r="J35" s="21"/>
      <c r="K35" s="21"/>
      <c r="L35" s="22">
        <f>I35*F35+J35*G35+H35*K35</f>
        <v>0</v>
      </c>
      <c r="M35" s="22">
        <f>L35*E35</f>
        <v>0</v>
      </c>
    </row>
    <row r="36" spans="1:13" s="2" customFormat="1" ht="24" customHeight="1" x14ac:dyDescent="0.25">
      <c r="A36" s="80" t="s">
        <v>25</v>
      </c>
      <c r="B36" s="80"/>
      <c r="C36" s="80"/>
      <c r="D36" s="80"/>
      <c r="E36" s="19">
        <f>SUM(E32:E35)</f>
        <v>1</v>
      </c>
      <c r="F36" s="77"/>
      <c r="G36" s="77"/>
      <c r="H36" s="77"/>
      <c r="I36" s="77"/>
      <c r="J36" s="77"/>
      <c r="K36" s="77"/>
      <c r="L36" s="77"/>
      <c r="M36" s="22">
        <f>SUM(M32:M35)</f>
        <v>0</v>
      </c>
    </row>
    <row r="37" spans="1:13" s="2" customFormat="1" ht="24" customHeight="1" x14ac:dyDescent="0.25">
      <c r="A37" s="78" t="s">
        <v>8</v>
      </c>
      <c r="B37" s="79"/>
      <c r="C37" s="79"/>
      <c r="D37" s="79"/>
      <c r="E37" s="79"/>
      <c r="F37" s="79"/>
      <c r="G37" s="23" t="s">
        <v>44</v>
      </c>
      <c r="H37" s="23"/>
      <c r="I37" s="23"/>
      <c r="J37" s="23"/>
      <c r="K37" s="23"/>
      <c r="L37" s="23"/>
      <c r="M37" s="41"/>
    </row>
    <row r="38" spans="1:13" s="2" customFormat="1" ht="37.5" customHeight="1" x14ac:dyDescent="0.25">
      <c r="A38" s="72" t="s">
        <v>10</v>
      </c>
      <c r="B38" s="73" t="s">
        <v>11</v>
      </c>
      <c r="C38" s="73"/>
      <c r="D38" s="73"/>
      <c r="E38" s="73" t="s">
        <v>12</v>
      </c>
      <c r="F38" s="73" t="s">
        <v>13</v>
      </c>
      <c r="G38" s="73"/>
      <c r="H38" s="73"/>
      <c r="I38" s="74" t="s">
        <v>14</v>
      </c>
      <c r="J38" s="74"/>
      <c r="K38" s="74"/>
      <c r="L38" s="74" t="s">
        <v>15</v>
      </c>
      <c r="M38" s="74" t="s">
        <v>16</v>
      </c>
    </row>
    <row r="39" spans="1:13" s="2" customFormat="1" ht="24" customHeight="1" x14ac:dyDescent="0.25">
      <c r="A39" s="72"/>
      <c r="B39" s="73"/>
      <c r="C39" s="73"/>
      <c r="D39" s="73"/>
      <c r="E39" s="73"/>
      <c r="F39" s="13" t="s">
        <v>17</v>
      </c>
      <c r="G39" s="13" t="s">
        <v>18</v>
      </c>
      <c r="H39" s="13" t="s">
        <v>19</v>
      </c>
      <c r="I39" s="13" t="s">
        <v>17</v>
      </c>
      <c r="J39" s="13" t="s">
        <v>18</v>
      </c>
      <c r="K39" s="13" t="s">
        <v>19</v>
      </c>
      <c r="L39" s="74"/>
      <c r="M39" s="74"/>
    </row>
    <row r="40" spans="1:13" s="2" customFormat="1" ht="24" customHeight="1" x14ac:dyDescent="0.25">
      <c r="A40" s="14"/>
      <c r="B40" s="75" t="s">
        <v>20</v>
      </c>
      <c r="C40" s="75"/>
      <c r="D40" s="75"/>
      <c r="E40" s="15"/>
      <c r="F40" s="15"/>
      <c r="G40" s="15"/>
      <c r="H40" s="15"/>
      <c r="I40" s="16"/>
      <c r="J40" s="16"/>
      <c r="K40" s="16"/>
      <c r="L40" s="16"/>
      <c r="M40" s="16"/>
    </row>
    <row r="41" spans="1:13" s="2" customFormat="1" ht="24" customHeight="1" x14ac:dyDescent="0.25">
      <c r="A41" s="18">
        <v>1</v>
      </c>
      <c r="B41" s="76" t="s">
        <v>21</v>
      </c>
      <c r="C41" s="76"/>
      <c r="D41" s="76"/>
      <c r="E41" s="19">
        <v>8</v>
      </c>
      <c r="F41" s="19">
        <v>10</v>
      </c>
      <c r="G41" s="19">
        <v>4</v>
      </c>
      <c r="H41" s="19">
        <v>0</v>
      </c>
      <c r="I41" s="21"/>
      <c r="J41" s="21"/>
      <c r="K41" s="21"/>
      <c r="L41" s="22">
        <f>I41*F41+J41*G41+H41*K41</f>
        <v>0</v>
      </c>
      <c r="M41" s="22">
        <f>L41*E41</f>
        <v>0</v>
      </c>
    </row>
    <row r="42" spans="1:13" s="2" customFormat="1" ht="24" customHeight="1" x14ac:dyDescent="0.25">
      <c r="A42" s="18">
        <v>2</v>
      </c>
      <c r="B42" s="76" t="s">
        <v>22</v>
      </c>
      <c r="C42" s="76"/>
      <c r="D42" s="76"/>
      <c r="E42" s="19">
        <v>2</v>
      </c>
      <c r="F42" s="19">
        <v>8</v>
      </c>
      <c r="G42" s="19">
        <v>3</v>
      </c>
      <c r="H42" s="19">
        <v>0</v>
      </c>
      <c r="I42" s="21"/>
      <c r="J42" s="21"/>
      <c r="K42" s="21"/>
      <c r="L42" s="22">
        <f>I42*F42+J42*G42+H42*K42</f>
        <v>0</v>
      </c>
      <c r="M42" s="22">
        <f>L42*E42</f>
        <v>0</v>
      </c>
    </row>
    <row r="43" spans="1:13" s="2" customFormat="1" ht="24" customHeight="1" x14ac:dyDescent="0.25">
      <c r="A43" s="18">
        <v>3</v>
      </c>
      <c r="B43" s="76" t="s">
        <v>23</v>
      </c>
      <c r="C43" s="76"/>
      <c r="D43" s="76"/>
      <c r="E43" s="19">
        <v>15</v>
      </c>
      <c r="F43" s="19">
        <v>16</v>
      </c>
      <c r="G43" s="19">
        <v>4</v>
      </c>
      <c r="H43" s="19">
        <v>0</v>
      </c>
      <c r="I43" s="21"/>
      <c r="J43" s="21"/>
      <c r="K43" s="21"/>
      <c r="L43" s="22">
        <f>I43*F43+J43*G43+H43*K43</f>
        <v>0</v>
      </c>
      <c r="M43" s="22">
        <f>L43*E43</f>
        <v>0</v>
      </c>
    </row>
    <row r="44" spans="1:13" s="2" customFormat="1" ht="24" customHeight="1" x14ac:dyDescent="0.25">
      <c r="A44" s="18">
        <v>4</v>
      </c>
      <c r="B44" s="76" t="s">
        <v>24</v>
      </c>
      <c r="C44" s="76"/>
      <c r="D44" s="76"/>
      <c r="E44" s="19">
        <v>10</v>
      </c>
      <c r="F44" s="20">
        <v>8</v>
      </c>
      <c r="G44" s="20">
        <v>4</v>
      </c>
      <c r="H44" s="20">
        <v>0</v>
      </c>
      <c r="I44" s="21"/>
      <c r="J44" s="21"/>
      <c r="K44" s="21"/>
      <c r="L44" s="22">
        <f>I44*F44+J44*G44+H44*K44</f>
        <v>0</v>
      </c>
      <c r="M44" s="22">
        <f>L44*E44</f>
        <v>0</v>
      </c>
    </row>
    <row r="45" spans="1:13" s="2" customFormat="1" ht="24" customHeight="1" x14ac:dyDescent="0.25">
      <c r="A45" s="80" t="s">
        <v>25</v>
      </c>
      <c r="B45" s="80"/>
      <c r="C45" s="80"/>
      <c r="D45" s="80"/>
      <c r="E45" s="19">
        <f>SUM(E41:E44)</f>
        <v>35</v>
      </c>
      <c r="F45" s="77"/>
      <c r="G45" s="77"/>
      <c r="H45" s="77"/>
      <c r="I45" s="77"/>
      <c r="J45" s="77"/>
      <c r="K45" s="77"/>
      <c r="L45" s="77"/>
      <c r="M45" s="22">
        <f>SUM(M41:M44)</f>
        <v>0</v>
      </c>
    </row>
    <row r="46" spans="1:13" s="2" customFormat="1" ht="24" customHeight="1" x14ac:dyDescent="0.25">
      <c r="A46" s="78" t="s">
        <v>8</v>
      </c>
      <c r="B46" s="79"/>
      <c r="C46" s="79"/>
      <c r="D46" s="79"/>
      <c r="E46" s="79"/>
      <c r="F46" s="79"/>
      <c r="G46" s="23" t="s">
        <v>45</v>
      </c>
      <c r="H46" s="23"/>
      <c r="I46" s="23"/>
      <c r="J46" s="23"/>
      <c r="K46" s="23"/>
      <c r="L46" s="23"/>
      <c r="M46" s="41"/>
    </row>
    <row r="47" spans="1:13" s="2" customFormat="1" ht="36.75" customHeight="1" x14ac:dyDescent="0.25">
      <c r="A47" s="72" t="s">
        <v>10</v>
      </c>
      <c r="B47" s="73" t="s">
        <v>11</v>
      </c>
      <c r="C47" s="73"/>
      <c r="D47" s="73"/>
      <c r="E47" s="73" t="s">
        <v>12</v>
      </c>
      <c r="F47" s="73" t="s">
        <v>13</v>
      </c>
      <c r="G47" s="73"/>
      <c r="H47" s="73"/>
      <c r="I47" s="74" t="s">
        <v>14</v>
      </c>
      <c r="J47" s="74"/>
      <c r="K47" s="74"/>
      <c r="L47" s="74" t="s">
        <v>15</v>
      </c>
      <c r="M47" s="74" t="s">
        <v>16</v>
      </c>
    </row>
    <row r="48" spans="1:13" s="2" customFormat="1" ht="24" customHeight="1" x14ac:dyDescent="0.25">
      <c r="A48" s="72"/>
      <c r="B48" s="73"/>
      <c r="C48" s="73"/>
      <c r="D48" s="73"/>
      <c r="E48" s="73"/>
      <c r="F48" s="13" t="s">
        <v>17</v>
      </c>
      <c r="G48" s="13" t="s">
        <v>18</v>
      </c>
      <c r="H48" s="13" t="s">
        <v>19</v>
      </c>
      <c r="I48" s="13" t="s">
        <v>17</v>
      </c>
      <c r="J48" s="13" t="s">
        <v>18</v>
      </c>
      <c r="K48" s="13" t="s">
        <v>19</v>
      </c>
      <c r="L48" s="74"/>
      <c r="M48" s="74"/>
    </row>
    <row r="49" spans="1:13" s="2" customFormat="1" ht="24" customHeight="1" x14ac:dyDescent="0.25">
      <c r="A49" s="14"/>
      <c r="B49" s="75" t="s">
        <v>20</v>
      </c>
      <c r="C49" s="75"/>
      <c r="D49" s="75"/>
      <c r="E49" s="15"/>
      <c r="F49" s="15"/>
      <c r="G49" s="15"/>
      <c r="H49" s="15"/>
      <c r="I49" s="16"/>
      <c r="J49" s="16"/>
      <c r="K49" s="16"/>
      <c r="L49" s="16"/>
      <c r="M49" s="16"/>
    </row>
    <row r="50" spans="1:13" s="2" customFormat="1" ht="24" customHeight="1" x14ac:dyDescent="0.25">
      <c r="A50" s="18">
        <v>1</v>
      </c>
      <c r="B50" s="76" t="s">
        <v>21</v>
      </c>
      <c r="C50" s="76"/>
      <c r="D50" s="76"/>
      <c r="E50" s="19">
        <v>2</v>
      </c>
      <c r="F50" s="20">
        <v>12</v>
      </c>
      <c r="G50" s="20">
        <v>4</v>
      </c>
      <c r="H50" s="20">
        <v>0</v>
      </c>
      <c r="I50" s="21"/>
      <c r="J50" s="21"/>
      <c r="K50" s="21"/>
      <c r="L50" s="22">
        <f>I50*F50+J50*G50+H50*K50</f>
        <v>0</v>
      </c>
      <c r="M50" s="22">
        <f>L50*E50</f>
        <v>0</v>
      </c>
    </row>
    <row r="51" spans="1:13" s="2" customFormat="1" ht="24" customHeight="1" x14ac:dyDescent="0.25">
      <c r="A51" s="18">
        <v>2</v>
      </c>
      <c r="B51" s="76" t="s">
        <v>22</v>
      </c>
      <c r="C51" s="76"/>
      <c r="D51" s="76"/>
      <c r="E51" s="19">
        <v>1</v>
      </c>
      <c r="F51" s="20">
        <v>8</v>
      </c>
      <c r="G51" s="20">
        <v>3</v>
      </c>
      <c r="H51" s="20">
        <v>0</v>
      </c>
      <c r="I51" s="21"/>
      <c r="J51" s="21"/>
      <c r="K51" s="21"/>
      <c r="L51" s="22">
        <f>I51*F51+J51*G51+H51*K51</f>
        <v>0</v>
      </c>
      <c r="M51" s="22">
        <f>L51*E51</f>
        <v>0</v>
      </c>
    </row>
    <row r="52" spans="1:13" s="2" customFormat="1" ht="24" customHeight="1" x14ac:dyDescent="0.25">
      <c r="A52" s="18">
        <v>3</v>
      </c>
      <c r="B52" s="76" t="s">
        <v>23</v>
      </c>
      <c r="C52" s="76"/>
      <c r="D52" s="76"/>
      <c r="E52" s="19">
        <v>3</v>
      </c>
      <c r="F52" s="20">
        <v>21</v>
      </c>
      <c r="G52" s="20">
        <v>4</v>
      </c>
      <c r="H52" s="20">
        <v>0</v>
      </c>
      <c r="I52" s="21"/>
      <c r="J52" s="21"/>
      <c r="K52" s="21"/>
      <c r="L52" s="22">
        <f>I52*F52+J52*G52+H52*K52</f>
        <v>0</v>
      </c>
      <c r="M52" s="22">
        <f>L52*E52</f>
        <v>0</v>
      </c>
    </row>
    <row r="53" spans="1:13" s="2" customFormat="1" ht="24" customHeight="1" x14ac:dyDescent="0.25">
      <c r="A53" s="18">
        <v>4</v>
      </c>
      <c r="B53" s="76" t="s">
        <v>24</v>
      </c>
      <c r="C53" s="76"/>
      <c r="D53" s="76"/>
      <c r="E53" s="19">
        <v>1</v>
      </c>
      <c r="F53" s="20">
        <v>8</v>
      </c>
      <c r="G53" s="20">
        <v>4</v>
      </c>
      <c r="H53" s="20">
        <v>0</v>
      </c>
      <c r="I53" s="21"/>
      <c r="J53" s="21"/>
      <c r="K53" s="21"/>
      <c r="L53" s="22">
        <f>I53*F53+J53*G53+H53*K53</f>
        <v>0</v>
      </c>
      <c r="M53" s="22">
        <f>L53*E53</f>
        <v>0</v>
      </c>
    </row>
    <row r="54" spans="1:13" s="2" customFormat="1" ht="24" customHeight="1" x14ac:dyDescent="0.25">
      <c r="A54" s="80" t="s">
        <v>25</v>
      </c>
      <c r="B54" s="80"/>
      <c r="C54" s="80"/>
      <c r="D54" s="80"/>
      <c r="E54" s="19">
        <f>SUM(E50:E53)</f>
        <v>7</v>
      </c>
      <c r="F54" s="77"/>
      <c r="G54" s="77"/>
      <c r="H54" s="77"/>
      <c r="I54" s="77"/>
      <c r="J54" s="77"/>
      <c r="K54" s="77"/>
      <c r="L54" s="77"/>
      <c r="M54" s="22">
        <f>SUM(M50:M53)</f>
        <v>0</v>
      </c>
    </row>
    <row r="55" spans="1:13" s="2" customFormat="1" ht="24" customHeight="1" x14ac:dyDescent="0.25">
      <c r="A55" s="78" t="s">
        <v>8</v>
      </c>
      <c r="B55" s="79"/>
      <c r="C55" s="79"/>
      <c r="D55" s="79"/>
      <c r="E55" s="79"/>
      <c r="F55" s="79"/>
      <c r="G55" s="23" t="s">
        <v>46</v>
      </c>
      <c r="H55" s="23"/>
      <c r="I55" s="23"/>
      <c r="J55" s="23"/>
      <c r="K55" s="23"/>
      <c r="L55" s="23"/>
      <c r="M55" s="41"/>
    </row>
    <row r="56" spans="1:13" s="2" customFormat="1" ht="36.75" customHeight="1" x14ac:dyDescent="0.25">
      <c r="A56" s="72" t="s">
        <v>10</v>
      </c>
      <c r="B56" s="73" t="s">
        <v>11</v>
      </c>
      <c r="C56" s="73"/>
      <c r="D56" s="73"/>
      <c r="E56" s="73" t="s">
        <v>12</v>
      </c>
      <c r="F56" s="73" t="s">
        <v>13</v>
      </c>
      <c r="G56" s="73"/>
      <c r="H56" s="73"/>
      <c r="I56" s="74" t="s">
        <v>14</v>
      </c>
      <c r="J56" s="74"/>
      <c r="K56" s="74"/>
      <c r="L56" s="74" t="s">
        <v>15</v>
      </c>
      <c r="M56" s="74" t="s">
        <v>16</v>
      </c>
    </row>
    <row r="57" spans="1:13" s="2" customFormat="1" ht="24" customHeight="1" x14ac:dyDescent="0.25">
      <c r="A57" s="72"/>
      <c r="B57" s="73"/>
      <c r="C57" s="73"/>
      <c r="D57" s="73"/>
      <c r="E57" s="73"/>
      <c r="F57" s="13" t="s">
        <v>17</v>
      </c>
      <c r="G57" s="13" t="s">
        <v>18</v>
      </c>
      <c r="H57" s="13" t="s">
        <v>19</v>
      </c>
      <c r="I57" s="13" t="s">
        <v>17</v>
      </c>
      <c r="J57" s="13" t="s">
        <v>18</v>
      </c>
      <c r="K57" s="13" t="s">
        <v>19</v>
      </c>
      <c r="L57" s="74"/>
      <c r="M57" s="74"/>
    </row>
    <row r="58" spans="1:13" s="2" customFormat="1" ht="24" customHeight="1" x14ac:dyDescent="0.25">
      <c r="A58" s="14"/>
      <c r="B58" s="75" t="s">
        <v>20</v>
      </c>
      <c r="C58" s="75"/>
      <c r="D58" s="75"/>
      <c r="E58" s="15"/>
      <c r="F58" s="15"/>
      <c r="G58" s="15"/>
      <c r="H58" s="15"/>
      <c r="I58" s="16"/>
      <c r="J58" s="16"/>
      <c r="K58" s="16"/>
      <c r="L58" s="16"/>
      <c r="M58" s="16"/>
    </row>
    <row r="59" spans="1:13" s="2" customFormat="1" ht="24" customHeight="1" x14ac:dyDescent="0.25">
      <c r="A59" s="18">
        <v>1</v>
      </c>
      <c r="B59" s="76" t="s">
        <v>21</v>
      </c>
      <c r="C59" s="76"/>
      <c r="D59" s="76"/>
      <c r="E59" s="19">
        <v>1</v>
      </c>
      <c r="F59" s="20">
        <v>12</v>
      </c>
      <c r="G59" s="20">
        <v>4</v>
      </c>
      <c r="H59" s="20">
        <v>0</v>
      </c>
      <c r="I59" s="21"/>
      <c r="J59" s="21"/>
      <c r="K59" s="21"/>
      <c r="L59" s="22">
        <f>I59*F59+J59*G59+H59*K59</f>
        <v>0</v>
      </c>
      <c r="M59" s="22">
        <f>L59*E59</f>
        <v>0</v>
      </c>
    </row>
    <row r="60" spans="1:13" s="2" customFormat="1" ht="24" customHeight="1" x14ac:dyDescent="0.25">
      <c r="A60" s="18">
        <v>2</v>
      </c>
      <c r="B60" s="76" t="s">
        <v>22</v>
      </c>
      <c r="C60" s="76"/>
      <c r="D60" s="76"/>
      <c r="E60" s="19">
        <v>0</v>
      </c>
      <c r="F60" s="20">
        <v>8</v>
      </c>
      <c r="G60" s="20">
        <v>3</v>
      </c>
      <c r="H60" s="20">
        <v>0</v>
      </c>
      <c r="I60" s="21"/>
      <c r="J60" s="21"/>
      <c r="K60" s="21"/>
      <c r="L60" s="22">
        <f>I60*F60+J60*G60+H60*K60</f>
        <v>0</v>
      </c>
      <c r="M60" s="22">
        <f>L60*E60</f>
        <v>0</v>
      </c>
    </row>
    <row r="61" spans="1:13" s="2" customFormat="1" ht="24" customHeight="1" x14ac:dyDescent="0.25">
      <c r="A61" s="18">
        <v>3</v>
      </c>
      <c r="B61" s="76" t="s">
        <v>23</v>
      </c>
      <c r="C61" s="76"/>
      <c r="D61" s="76"/>
      <c r="E61" s="19">
        <v>3</v>
      </c>
      <c r="F61" s="20">
        <v>21</v>
      </c>
      <c r="G61" s="20">
        <v>4</v>
      </c>
      <c r="H61" s="20">
        <v>0</v>
      </c>
      <c r="I61" s="21"/>
      <c r="J61" s="21"/>
      <c r="K61" s="21"/>
      <c r="L61" s="22">
        <f>I61*F61+J61*G61+H61*K61</f>
        <v>0</v>
      </c>
      <c r="M61" s="22">
        <f>L61*E61</f>
        <v>0</v>
      </c>
    </row>
    <row r="62" spans="1:13" s="2" customFormat="1" ht="24" customHeight="1" x14ac:dyDescent="0.25">
      <c r="A62" s="18">
        <v>4</v>
      </c>
      <c r="B62" s="76" t="s">
        <v>24</v>
      </c>
      <c r="C62" s="76"/>
      <c r="D62" s="76"/>
      <c r="E62" s="19">
        <v>0</v>
      </c>
      <c r="F62" s="20">
        <v>8</v>
      </c>
      <c r="G62" s="20">
        <v>4</v>
      </c>
      <c r="H62" s="20">
        <v>0</v>
      </c>
      <c r="I62" s="21"/>
      <c r="J62" s="21"/>
      <c r="K62" s="21"/>
      <c r="L62" s="22">
        <f>I62*F62+J62*G62+H62*K62</f>
        <v>0</v>
      </c>
      <c r="M62" s="22">
        <f>L62*E62</f>
        <v>0</v>
      </c>
    </row>
    <row r="63" spans="1:13" s="2" customFormat="1" ht="24" customHeight="1" x14ac:dyDescent="0.25">
      <c r="A63" s="80" t="s">
        <v>25</v>
      </c>
      <c r="B63" s="80"/>
      <c r="C63" s="80"/>
      <c r="D63" s="80"/>
      <c r="E63" s="19">
        <f>SUM(E59:E62)</f>
        <v>4</v>
      </c>
      <c r="F63" s="77"/>
      <c r="G63" s="77"/>
      <c r="H63" s="77"/>
      <c r="I63" s="77"/>
      <c r="J63" s="77"/>
      <c r="K63" s="77"/>
      <c r="L63" s="77"/>
      <c r="M63" s="22">
        <f>SUM(M59:M62)</f>
        <v>0</v>
      </c>
    </row>
    <row r="64" spans="1:13" s="2" customFormat="1" ht="24" customHeight="1" x14ac:dyDescent="0.25">
      <c r="A64" s="78" t="s">
        <v>8</v>
      </c>
      <c r="B64" s="79"/>
      <c r="C64" s="79"/>
      <c r="D64" s="79"/>
      <c r="E64" s="79"/>
      <c r="F64" s="79"/>
      <c r="G64" s="23" t="s">
        <v>47</v>
      </c>
      <c r="H64" s="23"/>
      <c r="I64" s="23"/>
      <c r="J64" s="23"/>
      <c r="K64" s="23"/>
      <c r="L64" s="23"/>
      <c r="M64" s="41"/>
    </row>
    <row r="65" spans="1:15" s="2" customFormat="1" ht="36.75" customHeight="1" x14ac:dyDescent="0.25">
      <c r="A65" s="72" t="s">
        <v>10</v>
      </c>
      <c r="B65" s="73" t="s">
        <v>11</v>
      </c>
      <c r="C65" s="73"/>
      <c r="D65" s="73"/>
      <c r="E65" s="73" t="s">
        <v>12</v>
      </c>
      <c r="F65" s="73" t="s">
        <v>13</v>
      </c>
      <c r="G65" s="73"/>
      <c r="H65" s="73"/>
      <c r="I65" s="74" t="s">
        <v>14</v>
      </c>
      <c r="J65" s="74"/>
      <c r="K65" s="74"/>
      <c r="L65" s="74" t="s">
        <v>15</v>
      </c>
      <c r="M65" s="74" t="s">
        <v>16</v>
      </c>
    </row>
    <row r="66" spans="1:15" s="2" customFormat="1" ht="24" customHeight="1" x14ac:dyDescent="0.25">
      <c r="A66" s="72"/>
      <c r="B66" s="73"/>
      <c r="C66" s="73"/>
      <c r="D66" s="73"/>
      <c r="E66" s="73"/>
      <c r="F66" s="13" t="s">
        <v>17</v>
      </c>
      <c r="G66" s="13" t="s">
        <v>18</v>
      </c>
      <c r="H66" s="13" t="s">
        <v>19</v>
      </c>
      <c r="I66" s="13" t="s">
        <v>17</v>
      </c>
      <c r="J66" s="13" t="s">
        <v>18</v>
      </c>
      <c r="K66" s="13" t="s">
        <v>19</v>
      </c>
      <c r="L66" s="74"/>
      <c r="M66" s="74"/>
    </row>
    <row r="67" spans="1:15" s="2" customFormat="1" ht="24" customHeight="1" x14ac:dyDescent="0.25">
      <c r="A67" s="14"/>
      <c r="B67" s="75" t="s">
        <v>20</v>
      </c>
      <c r="C67" s="75"/>
      <c r="D67" s="75"/>
      <c r="E67" s="15"/>
      <c r="F67" s="15"/>
      <c r="G67" s="15"/>
      <c r="H67" s="15"/>
      <c r="I67" s="16"/>
      <c r="J67" s="16"/>
      <c r="K67" s="16"/>
      <c r="L67" s="16"/>
      <c r="M67" s="16"/>
    </row>
    <row r="68" spans="1:15" s="2" customFormat="1" ht="24" customHeight="1" x14ac:dyDescent="0.25">
      <c r="A68" s="18">
        <v>1</v>
      </c>
      <c r="B68" s="76" t="s">
        <v>21</v>
      </c>
      <c r="C68" s="76"/>
      <c r="D68" s="76"/>
      <c r="E68" s="19">
        <v>5</v>
      </c>
      <c r="F68" s="19">
        <v>11</v>
      </c>
      <c r="G68" s="19">
        <v>4</v>
      </c>
      <c r="H68" s="19">
        <v>0</v>
      </c>
      <c r="I68" s="21"/>
      <c r="J68" s="21"/>
      <c r="K68" s="21"/>
      <c r="L68" s="22">
        <f>I68*F68+J68*G68+H68*K68</f>
        <v>0</v>
      </c>
      <c r="M68" s="22">
        <f>L68*E68</f>
        <v>0</v>
      </c>
    </row>
    <row r="69" spans="1:15" s="2" customFormat="1" ht="24" customHeight="1" x14ac:dyDescent="0.25">
      <c r="A69" s="18">
        <v>2</v>
      </c>
      <c r="B69" s="76" t="s">
        <v>22</v>
      </c>
      <c r="C69" s="76"/>
      <c r="D69" s="76"/>
      <c r="E69" s="19">
        <v>0</v>
      </c>
      <c r="F69" s="19">
        <v>8</v>
      </c>
      <c r="G69" s="19">
        <v>3</v>
      </c>
      <c r="H69" s="19">
        <v>0</v>
      </c>
      <c r="I69" s="21"/>
      <c r="J69" s="21"/>
      <c r="K69" s="21"/>
      <c r="L69" s="22">
        <f>I69*F69+J69*G69+H69*K69</f>
        <v>0</v>
      </c>
      <c r="M69" s="22">
        <f>L69*E69</f>
        <v>0</v>
      </c>
    </row>
    <row r="70" spans="1:15" s="2" customFormat="1" ht="24" customHeight="1" x14ac:dyDescent="0.25">
      <c r="A70" s="18">
        <v>3</v>
      </c>
      <c r="B70" s="76" t="s">
        <v>23</v>
      </c>
      <c r="C70" s="76"/>
      <c r="D70" s="76"/>
      <c r="E70" s="19">
        <v>21</v>
      </c>
      <c r="F70" s="19">
        <v>20</v>
      </c>
      <c r="G70" s="19">
        <v>4</v>
      </c>
      <c r="H70" s="19">
        <v>0</v>
      </c>
      <c r="I70" s="21"/>
      <c r="J70" s="21"/>
      <c r="K70" s="21"/>
      <c r="L70" s="22">
        <f>I70*F70+J70*G70+H70*K70</f>
        <v>0</v>
      </c>
      <c r="M70" s="22">
        <f>L70*E70</f>
        <v>0</v>
      </c>
    </row>
    <row r="71" spans="1:15" s="2" customFormat="1" ht="24" customHeight="1" x14ac:dyDescent="0.25">
      <c r="A71" s="18">
        <v>4</v>
      </c>
      <c r="B71" s="76" t="s">
        <v>24</v>
      </c>
      <c r="C71" s="76"/>
      <c r="D71" s="76"/>
      <c r="E71" s="19">
        <v>2</v>
      </c>
      <c r="F71" s="20">
        <v>8</v>
      </c>
      <c r="G71" s="20">
        <v>4</v>
      </c>
      <c r="H71" s="20">
        <v>0</v>
      </c>
      <c r="I71" s="21"/>
      <c r="J71" s="21"/>
      <c r="K71" s="21"/>
      <c r="L71" s="22">
        <f>I71*F71+J71*G71+H71*K71</f>
        <v>0</v>
      </c>
      <c r="M71" s="22">
        <f>L71*E71</f>
        <v>0</v>
      </c>
    </row>
    <row r="72" spans="1:15" s="2" customFormat="1" ht="24" customHeight="1" x14ac:dyDescent="0.25">
      <c r="A72" s="80" t="s">
        <v>25</v>
      </c>
      <c r="B72" s="80"/>
      <c r="C72" s="80"/>
      <c r="D72" s="80"/>
      <c r="E72" s="19">
        <f>SUM(E68:E71)</f>
        <v>28</v>
      </c>
      <c r="F72" s="77"/>
      <c r="G72" s="77"/>
      <c r="H72" s="77"/>
      <c r="I72" s="77"/>
      <c r="J72" s="77"/>
      <c r="K72" s="77"/>
      <c r="L72" s="77"/>
      <c r="M72" s="22">
        <f>SUM(M68:M71)</f>
        <v>0</v>
      </c>
    </row>
    <row r="73" spans="1:15" s="2" customFormat="1" ht="24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5" s="2" customFormat="1" ht="24" customHeight="1" x14ac:dyDescent="0.25">
      <c r="A74" s="81" t="s">
        <v>27</v>
      </c>
      <c r="B74" s="81"/>
      <c r="C74" s="81"/>
      <c r="D74" s="81"/>
      <c r="E74" s="19">
        <f>E23+E32+E41+E50+E59+E68</f>
        <v>16</v>
      </c>
      <c r="F74" s="77"/>
      <c r="G74" s="77"/>
      <c r="H74" s="77"/>
      <c r="I74" s="77"/>
      <c r="J74" s="77"/>
      <c r="K74" s="77"/>
      <c r="L74" s="77"/>
      <c r="M74" s="22">
        <f>M23+M32+M41+M50+M59+M68</f>
        <v>0</v>
      </c>
    </row>
    <row r="75" spans="1:15" s="2" customFormat="1" ht="24" customHeight="1" x14ac:dyDescent="0.25">
      <c r="A75" s="81" t="s">
        <v>28</v>
      </c>
      <c r="B75" s="81"/>
      <c r="C75" s="81"/>
      <c r="D75" s="81"/>
      <c r="E75" s="19">
        <f>E24+E33+E42+E51+E60+E69</f>
        <v>3</v>
      </c>
      <c r="F75" s="77"/>
      <c r="G75" s="77"/>
      <c r="H75" s="77"/>
      <c r="I75" s="77"/>
      <c r="J75" s="77"/>
      <c r="K75" s="77"/>
      <c r="L75" s="77"/>
      <c r="M75" s="22">
        <f>M24+M33+M42+M51+M60+M69</f>
        <v>0</v>
      </c>
    </row>
    <row r="76" spans="1:15" s="2" customFormat="1" ht="24" customHeight="1" x14ac:dyDescent="0.25">
      <c r="A76" s="81" t="s">
        <v>29</v>
      </c>
      <c r="B76" s="81"/>
      <c r="C76" s="81"/>
      <c r="D76" s="81"/>
      <c r="E76" s="19">
        <f>E25+E34+E43+E52+E61+E70</f>
        <v>45</v>
      </c>
      <c r="F76" s="77"/>
      <c r="G76" s="77"/>
      <c r="H76" s="77"/>
      <c r="I76" s="77"/>
      <c r="J76" s="77"/>
      <c r="K76" s="77"/>
      <c r="L76" s="77"/>
      <c r="M76" s="42">
        <f>M25+M34+M43+M52+M61+M70</f>
        <v>0</v>
      </c>
    </row>
    <row r="77" spans="1:15" s="2" customFormat="1" ht="24" customHeight="1" x14ac:dyDescent="0.25">
      <c r="A77" s="81" t="s">
        <v>30</v>
      </c>
      <c r="B77" s="81"/>
      <c r="C77" s="81"/>
      <c r="D77" s="81"/>
      <c r="E77" s="19">
        <f>E26+E35+E44+E53+E62+E71</f>
        <v>13</v>
      </c>
      <c r="F77" s="77"/>
      <c r="G77" s="77"/>
      <c r="H77" s="77"/>
      <c r="I77" s="77"/>
      <c r="J77" s="77"/>
      <c r="K77" s="77"/>
      <c r="L77" s="77"/>
      <c r="M77" s="42">
        <f>M26+M35+M44+M53+M62+M71</f>
        <v>0</v>
      </c>
    </row>
    <row r="78" spans="1:15" s="2" customFormat="1" ht="37.5" customHeight="1" x14ac:dyDescent="0.25">
      <c r="A78" s="83" t="s">
        <v>31</v>
      </c>
      <c r="B78" s="83"/>
      <c r="C78" s="83"/>
      <c r="D78" s="28" t="str">
        <f>G13</f>
        <v>№206-0-3</v>
      </c>
      <c r="E78" s="19">
        <f>SUM(E74:E77)</f>
        <v>77</v>
      </c>
      <c r="F78" s="77"/>
      <c r="G78" s="77"/>
      <c r="H78" s="77"/>
      <c r="I78" s="77"/>
      <c r="J78" s="77"/>
      <c r="K78" s="77"/>
      <c r="L78" s="77"/>
      <c r="M78" s="22">
        <f>SUM(M74:M77)</f>
        <v>0</v>
      </c>
      <c r="O78" s="29"/>
    </row>
    <row r="79" spans="1:15" s="32" customFormat="1" ht="15.75" x14ac:dyDescent="0.25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</row>
    <row r="80" spans="1:15" s="2" customFormat="1" ht="15.75" customHeight="1" x14ac:dyDescent="0.25">
      <c r="A80" s="89" t="s">
        <v>32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</row>
    <row r="81" spans="1:18" s="2" customFormat="1" ht="15.75" customHeight="1" x14ac:dyDescent="0.25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</row>
    <row r="82" spans="1:18" s="2" customFormat="1" ht="15.75" customHeight="1" x14ac:dyDescent="0.25">
      <c r="A82" s="89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</row>
    <row r="83" spans="1:18" s="2" customFormat="1" ht="12.75" customHeight="1" x14ac:dyDescent="0.25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</row>
    <row r="84" spans="1:18" s="2" customFormat="1" ht="27" customHeight="1" x14ac:dyDescent="0.25">
      <c r="A84" s="82" t="s">
        <v>33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</row>
    <row r="85" spans="1:18" ht="30" customHeight="1" x14ac:dyDescent="0.25">
      <c r="A85" s="86" t="s">
        <v>61</v>
      </c>
      <c r="B85" s="86"/>
      <c r="C85" s="86"/>
      <c r="D85" s="86"/>
    </row>
    <row r="86" spans="1:18" s="55" customFormat="1" ht="24" customHeight="1" x14ac:dyDescent="0.25">
      <c r="B86" s="84" t="s">
        <v>56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56"/>
      <c r="O86" s="57"/>
      <c r="P86" s="58"/>
      <c r="Q86" s="58"/>
      <c r="R86" s="58"/>
    </row>
    <row r="87" spans="1:18" s="33" customFormat="1" ht="42.75" customHeight="1" x14ac:dyDescent="0.35">
      <c r="A87" s="34"/>
      <c r="B87" s="34"/>
      <c r="C87" s="34"/>
      <c r="D87" s="59"/>
      <c r="E87" s="34"/>
      <c r="F87" s="34"/>
      <c r="G87" s="34"/>
      <c r="H87" s="34"/>
      <c r="I87" s="34"/>
      <c r="J87" s="34"/>
      <c r="L87" s="59"/>
      <c r="M87" s="34"/>
    </row>
    <row r="88" spans="1:18" s="33" customFormat="1" ht="42.75" customHeight="1" x14ac:dyDescent="0.25">
      <c r="A88" s="34"/>
      <c r="B88" s="85" t="s">
        <v>57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34"/>
    </row>
    <row r="89" spans="1:18" s="33" customFormat="1" ht="15.75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 t="s">
        <v>60</v>
      </c>
      <c r="K89" s="37"/>
      <c r="L89" s="37"/>
      <c r="M89" s="37"/>
    </row>
  </sheetData>
  <mergeCells count="117">
    <mergeCell ref="A85:D85"/>
    <mergeCell ref="A84:M84"/>
    <mergeCell ref="B86:M86"/>
    <mergeCell ref="B88:L88"/>
    <mergeCell ref="A2:M2"/>
    <mergeCell ref="B3:C3"/>
    <mergeCell ref="D3:I3"/>
    <mergeCell ref="B5:C5"/>
    <mergeCell ref="D5:I5"/>
    <mergeCell ref="A9:M9"/>
    <mergeCell ref="A10:M10"/>
    <mergeCell ref="A11:M11"/>
    <mergeCell ref="A12:G12"/>
    <mergeCell ref="A80:M83"/>
    <mergeCell ref="A76:D76"/>
    <mergeCell ref="F76:L76"/>
    <mergeCell ref="A77:D77"/>
    <mergeCell ref="F77:L77"/>
    <mergeCell ref="A78:C78"/>
    <mergeCell ref="F78:L78"/>
    <mergeCell ref="A72:D72"/>
    <mergeCell ref="F72:L72"/>
    <mergeCell ref="A74:D74"/>
    <mergeCell ref="F74:L74"/>
    <mergeCell ref="A75:D75"/>
    <mergeCell ref="F75:L75"/>
    <mergeCell ref="M65:M66"/>
    <mergeCell ref="B67:D67"/>
    <mergeCell ref="B68:D68"/>
    <mergeCell ref="B69:D69"/>
    <mergeCell ref="B70:D70"/>
    <mergeCell ref="B71:D71"/>
    <mergeCell ref="A63:D63"/>
    <mergeCell ref="F63:L63"/>
    <mergeCell ref="A64:F64"/>
    <mergeCell ref="A65:A66"/>
    <mergeCell ref="B65:D66"/>
    <mergeCell ref="E65:E66"/>
    <mergeCell ref="F65:H65"/>
    <mergeCell ref="I65:K65"/>
    <mergeCell ref="L65:L66"/>
    <mergeCell ref="M56:M57"/>
    <mergeCell ref="B58:D58"/>
    <mergeCell ref="B59:D59"/>
    <mergeCell ref="B60:D60"/>
    <mergeCell ref="B61:D61"/>
    <mergeCell ref="B62:D62"/>
    <mergeCell ref="A54:D54"/>
    <mergeCell ref="F54:L54"/>
    <mergeCell ref="A55:F55"/>
    <mergeCell ref="A56:A57"/>
    <mergeCell ref="B56:D57"/>
    <mergeCell ref="E56:E57"/>
    <mergeCell ref="F56:H56"/>
    <mergeCell ref="I56:K56"/>
    <mergeCell ref="L56:L57"/>
    <mergeCell ref="M47:M48"/>
    <mergeCell ref="B49:D49"/>
    <mergeCell ref="B50:D50"/>
    <mergeCell ref="B51:D51"/>
    <mergeCell ref="B52:D52"/>
    <mergeCell ref="B53:D53"/>
    <mergeCell ref="A45:D45"/>
    <mergeCell ref="F45:L45"/>
    <mergeCell ref="A46:F46"/>
    <mergeCell ref="A47:A48"/>
    <mergeCell ref="B47:D48"/>
    <mergeCell ref="E47:E48"/>
    <mergeCell ref="F47:H47"/>
    <mergeCell ref="I47:K47"/>
    <mergeCell ref="L47:L48"/>
    <mergeCell ref="M38:M39"/>
    <mergeCell ref="B40:D40"/>
    <mergeCell ref="B41:D41"/>
    <mergeCell ref="B42:D42"/>
    <mergeCell ref="B43:D43"/>
    <mergeCell ref="B44:D44"/>
    <mergeCell ref="A36:D36"/>
    <mergeCell ref="F36:L36"/>
    <mergeCell ref="A37:F37"/>
    <mergeCell ref="A38:A39"/>
    <mergeCell ref="B38:D39"/>
    <mergeCell ref="E38:E39"/>
    <mergeCell ref="F38:H38"/>
    <mergeCell ref="I38:K38"/>
    <mergeCell ref="L38:L39"/>
    <mergeCell ref="M29:M30"/>
    <mergeCell ref="B31:D31"/>
    <mergeCell ref="B32:D32"/>
    <mergeCell ref="B33:D33"/>
    <mergeCell ref="B34:D34"/>
    <mergeCell ref="B35:D35"/>
    <mergeCell ref="F27:L27"/>
    <mergeCell ref="A28:F28"/>
    <mergeCell ref="A29:A30"/>
    <mergeCell ref="B29:D30"/>
    <mergeCell ref="E29:E30"/>
    <mergeCell ref="F29:H29"/>
    <mergeCell ref="I29:K29"/>
    <mergeCell ref="L29:L30"/>
    <mergeCell ref="A13:F13"/>
    <mergeCell ref="A14:F14"/>
    <mergeCell ref="B22:D22"/>
    <mergeCell ref="B23:D23"/>
    <mergeCell ref="B24:D24"/>
    <mergeCell ref="B25:D25"/>
    <mergeCell ref="B26:D26"/>
    <mergeCell ref="A27:D27"/>
    <mergeCell ref="A16:M16"/>
    <mergeCell ref="A19:F19"/>
    <mergeCell ref="A20:A21"/>
    <mergeCell ref="B20:D21"/>
    <mergeCell ref="E20:E21"/>
    <mergeCell ref="F20:H20"/>
    <mergeCell ref="I20:K20"/>
    <mergeCell ref="L20:L21"/>
    <mergeCell ref="M20:M21"/>
  </mergeCells>
  <pageMargins left="0.98425196850393704" right="0.59055118110236227" top="0.78740157480314965" bottom="0.78740157480314965" header="0.31496062992125984" footer="0.31496062992125984"/>
  <pageSetup paperSize="9"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20" zoomScale="60" zoomScaleNormal="70" workbookViewId="0">
      <selection activeCell="A40" sqref="A40:D40"/>
    </sheetView>
  </sheetViews>
  <sheetFormatPr defaultRowHeight="15" x14ac:dyDescent="0.25"/>
  <cols>
    <col min="2" max="4" width="24.42578125" customWidth="1"/>
    <col min="5" max="13" width="18.28515625" customWidth="1"/>
  </cols>
  <sheetData>
    <row r="1" spans="1:13" ht="23.25" x14ac:dyDescent="0.35">
      <c r="M1" s="46" t="s">
        <v>51</v>
      </c>
    </row>
    <row r="2" spans="1:13" s="51" customFormat="1" ht="27" customHeight="1" x14ac:dyDescent="0.25">
      <c r="A2" s="50"/>
      <c r="B2" s="61" t="s">
        <v>54</v>
      </c>
      <c r="C2" s="61"/>
      <c r="D2" s="62" t="s">
        <v>0</v>
      </c>
      <c r="E2" s="62"/>
      <c r="F2" s="62"/>
      <c r="G2" s="62"/>
      <c r="H2" s="62"/>
      <c r="I2" s="62"/>
      <c r="M2" s="52"/>
    </row>
    <row r="3" spans="1:13" s="54" customFormat="1" ht="27" customHeight="1" x14ac:dyDescent="0.25">
      <c r="A3" s="53"/>
    </row>
    <row r="4" spans="1:13" s="51" customFormat="1" ht="27" customHeight="1" x14ac:dyDescent="0.25">
      <c r="A4" s="50"/>
      <c r="B4" s="61" t="s">
        <v>55</v>
      </c>
      <c r="C4" s="61"/>
      <c r="D4" s="62"/>
      <c r="E4" s="62"/>
      <c r="F4" s="62"/>
      <c r="G4" s="62"/>
      <c r="H4" s="62"/>
      <c r="I4" s="62"/>
      <c r="M4" s="52"/>
    </row>
    <row r="5" spans="1:13" s="54" customFormat="1" ht="17.25" customHeight="1" x14ac:dyDescent="0.25">
      <c r="A5" s="53"/>
      <c r="M5" s="52"/>
    </row>
    <row r="6" spans="1:13" s="2" customFormat="1" ht="23.2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2" customFormat="1" ht="23.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2" customFormat="1" ht="22.5" customHeight="1" x14ac:dyDescent="0.25">
      <c r="A8" s="65" t="str">
        <f>'[1]206-0-1'!A4:M4</f>
        <v>Раздел сделки:"Сопутствующие услуги, связанные с бурением скважин и ЗБС"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s="2" customFormat="1" ht="22.5" customHeight="1" x14ac:dyDescent="0.25">
      <c r="A9" s="65" t="str">
        <f>'[1]206-0-1'!A5:M5</f>
        <v>Тип  сделки: "Технологическое сопровождение наклонно-направленного бурения и ЗБС"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s="2" customFormat="1" ht="45" customHeight="1" x14ac:dyDescent="0.25">
      <c r="A10" s="65" t="str">
        <f>'[1]206-0-1'!A6:M6</f>
        <v>Наименование лота: "Информационное и технико-технологическое сопровождение строительства  скважин при бурении наклонно-направленных скважин"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s="54" customFormat="1" ht="45" customHeight="1" x14ac:dyDescent="0.25">
      <c r="A11" s="63" t="s">
        <v>59</v>
      </c>
      <c r="B11" s="63"/>
      <c r="C11" s="63"/>
      <c r="D11" s="63"/>
      <c r="E11" s="63"/>
      <c r="F11" s="63"/>
      <c r="G11" s="63"/>
      <c r="H11" s="60"/>
      <c r="I11" s="60"/>
      <c r="J11" s="60"/>
      <c r="K11" s="60"/>
      <c r="L11" s="60"/>
      <c r="M11" s="60"/>
    </row>
    <row r="12" spans="1:13" s="2" customFormat="1" ht="33" x14ac:dyDescent="0.25">
      <c r="A12" s="68" t="s">
        <v>4</v>
      </c>
      <c r="B12" s="68"/>
      <c r="C12" s="68"/>
      <c r="D12" s="68"/>
      <c r="E12" s="68"/>
      <c r="F12" s="68"/>
      <c r="G12" s="4" t="str">
        <f>'[1]наименование лотов'!A5</f>
        <v>№206-0-4</v>
      </c>
      <c r="H12" s="4"/>
      <c r="I12" s="4"/>
      <c r="J12" s="4"/>
      <c r="K12" s="4"/>
      <c r="L12" s="4"/>
      <c r="M12" s="4"/>
    </row>
    <row r="13" spans="1:13" s="2" customFormat="1" ht="23.25" customHeight="1" x14ac:dyDescent="0.25">
      <c r="A13" s="64" t="s">
        <v>5</v>
      </c>
      <c r="B13" s="64"/>
      <c r="C13" s="64"/>
      <c r="D13" s="64"/>
      <c r="E13" s="64"/>
      <c r="F13" s="64"/>
      <c r="G13" s="5" t="str">
        <f>'[1]наименование лотов'!B5</f>
        <v>Тайлаковское</v>
      </c>
      <c r="H13" s="5"/>
      <c r="I13" s="5"/>
      <c r="J13" s="5"/>
      <c r="K13" s="5"/>
      <c r="L13" s="5"/>
      <c r="M13" s="5"/>
    </row>
    <row r="14" spans="1:13" s="2" customFormat="1" ht="23.25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s="2" customFormat="1" ht="12.75" x14ac:dyDescent="0.25">
      <c r="A15" s="69" t="s">
        <v>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s="2" customFormat="1" ht="12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5" s="2" customFormat="1" ht="24" customHeight="1" thickBot="1" x14ac:dyDescent="0.3">
      <c r="A17" s="8" t="s">
        <v>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</row>
    <row r="18" spans="1:15" s="2" customFormat="1" ht="29.25" customHeight="1" x14ac:dyDescent="0.25">
      <c r="A18" s="70" t="s">
        <v>8</v>
      </c>
      <c r="B18" s="71"/>
      <c r="C18" s="71"/>
      <c r="D18" s="71"/>
      <c r="E18" s="71"/>
      <c r="F18" s="71"/>
      <c r="G18" s="23" t="s">
        <v>49</v>
      </c>
      <c r="H18" s="10"/>
      <c r="I18" s="10"/>
      <c r="J18" s="10"/>
      <c r="K18" s="10"/>
      <c r="L18" s="10"/>
      <c r="M18" s="11"/>
    </row>
    <row r="19" spans="1:15" s="12" customFormat="1" ht="32.25" customHeight="1" x14ac:dyDescent="0.25">
      <c r="A19" s="72" t="s">
        <v>10</v>
      </c>
      <c r="B19" s="73" t="s">
        <v>11</v>
      </c>
      <c r="C19" s="73"/>
      <c r="D19" s="73"/>
      <c r="E19" s="73" t="s">
        <v>12</v>
      </c>
      <c r="F19" s="73" t="s">
        <v>13</v>
      </c>
      <c r="G19" s="73"/>
      <c r="H19" s="73"/>
      <c r="I19" s="74" t="s">
        <v>14</v>
      </c>
      <c r="J19" s="74"/>
      <c r="K19" s="74"/>
      <c r="L19" s="74" t="s">
        <v>15</v>
      </c>
      <c r="M19" s="74" t="s">
        <v>16</v>
      </c>
    </row>
    <row r="20" spans="1:15" s="12" customFormat="1" ht="41.25" customHeight="1" x14ac:dyDescent="0.25">
      <c r="A20" s="72"/>
      <c r="B20" s="73"/>
      <c r="C20" s="73"/>
      <c r="D20" s="73"/>
      <c r="E20" s="73"/>
      <c r="F20" s="13" t="s">
        <v>17</v>
      </c>
      <c r="G20" s="13" t="s">
        <v>18</v>
      </c>
      <c r="H20" s="13" t="s">
        <v>19</v>
      </c>
      <c r="I20" s="13" t="s">
        <v>17</v>
      </c>
      <c r="J20" s="13" t="s">
        <v>18</v>
      </c>
      <c r="K20" s="13" t="s">
        <v>19</v>
      </c>
      <c r="L20" s="74"/>
      <c r="M20" s="74"/>
    </row>
    <row r="21" spans="1:15" s="17" customFormat="1" ht="20.25" x14ac:dyDescent="0.25">
      <c r="A21" s="14"/>
      <c r="B21" s="75" t="s">
        <v>20</v>
      </c>
      <c r="C21" s="75"/>
      <c r="D21" s="75"/>
      <c r="E21" s="15"/>
      <c r="F21" s="15"/>
      <c r="G21" s="15"/>
      <c r="H21" s="15"/>
      <c r="I21" s="16"/>
      <c r="J21" s="16"/>
      <c r="K21" s="16"/>
      <c r="L21" s="16"/>
      <c r="M21" s="16"/>
    </row>
    <row r="22" spans="1:15" s="12" customFormat="1" ht="20.25" customHeight="1" x14ac:dyDescent="0.25">
      <c r="A22" s="18">
        <v>1</v>
      </c>
      <c r="B22" s="76" t="s">
        <v>21</v>
      </c>
      <c r="C22" s="76"/>
      <c r="D22" s="76"/>
      <c r="E22" s="19">
        <v>17</v>
      </c>
      <c r="F22" s="19">
        <v>11</v>
      </c>
      <c r="G22" s="19">
        <v>4</v>
      </c>
      <c r="H22" s="19">
        <v>0</v>
      </c>
      <c r="I22" s="49"/>
      <c r="J22" s="49"/>
      <c r="K22" s="49"/>
      <c r="L22" s="22">
        <f>I22*F22+J22*G22+H22*K22</f>
        <v>0</v>
      </c>
      <c r="M22" s="22">
        <f>L22*E22</f>
        <v>0</v>
      </c>
    </row>
    <row r="23" spans="1:15" s="12" customFormat="1" ht="20.25" customHeight="1" x14ac:dyDescent="0.25">
      <c r="A23" s="18">
        <v>2</v>
      </c>
      <c r="B23" s="76" t="s">
        <v>22</v>
      </c>
      <c r="C23" s="76"/>
      <c r="D23" s="76"/>
      <c r="E23" s="19">
        <v>1</v>
      </c>
      <c r="F23" s="19">
        <v>8</v>
      </c>
      <c r="G23" s="19">
        <v>3</v>
      </c>
      <c r="H23" s="19">
        <v>0</v>
      </c>
      <c r="I23" s="49"/>
      <c r="J23" s="49"/>
      <c r="K23" s="49"/>
      <c r="L23" s="22">
        <f>I23*F23+J23*G23+H23*K23</f>
        <v>0</v>
      </c>
      <c r="M23" s="22">
        <f>L23*E23</f>
        <v>0</v>
      </c>
    </row>
    <row r="24" spans="1:15" s="12" customFormat="1" ht="21" customHeight="1" x14ac:dyDescent="0.25">
      <c r="A24" s="18">
        <v>3</v>
      </c>
      <c r="B24" s="76" t="s">
        <v>23</v>
      </c>
      <c r="C24" s="76"/>
      <c r="D24" s="76"/>
      <c r="E24" s="19">
        <v>30</v>
      </c>
      <c r="F24" s="19">
        <v>23</v>
      </c>
      <c r="G24" s="19">
        <v>4</v>
      </c>
      <c r="H24" s="19">
        <v>18</v>
      </c>
      <c r="I24" s="49"/>
      <c r="J24" s="49"/>
      <c r="K24" s="49"/>
      <c r="L24" s="22">
        <f>I24*F24+J24*G24+H24*K24</f>
        <v>0</v>
      </c>
      <c r="M24" s="22">
        <f>L24*E24</f>
        <v>0</v>
      </c>
    </row>
    <row r="25" spans="1:15" s="12" customFormat="1" ht="21" customHeight="1" x14ac:dyDescent="0.25">
      <c r="A25" s="18">
        <v>4</v>
      </c>
      <c r="B25" s="76" t="s">
        <v>24</v>
      </c>
      <c r="C25" s="76"/>
      <c r="D25" s="76"/>
      <c r="E25" s="19">
        <v>16</v>
      </c>
      <c r="F25" s="20">
        <v>8</v>
      </c>
      <c r="G25" s="20">
        <v>4</v>
      </c>
      <c r="H25" s="20">
        <v>18</v>
      </c>
      <c r="I25" s="49"/>
      <c r="J25" s="49"/>
      <c r="K25" s="49"/>
      <c r="L25" s="22">
        <f>I25*F25+J25*G25+H25*K25</f>
        <v>0</v>
      </c>
      <c r="M25" s="22">
        <f>L25*E25</f>
        <v>0</v>
      </c>
    </row>
    <row r="26" spans="1:15" s="12" customFormat="1" ht="21" customHeight="1" x14ac:dyDescent="0.25">
      <c r="A26" s="80" t="s">
        <v>25</v>
      </c>
      <c r="B26" s="80"/>
      <c r="C26" s="80"/>
      <c r="D26" s="80"/>
      <c r="E26" s="19">
        <f>SUM(E22:E25)</f>
        <v>64</v>
      </c>
      <c r="F26" s="77"/>
      <c r="G26" s="77"/>
      <c r="H26" s="77"/>
      <c r="I26" s="77"/>
      <c r="J26" s="77"/>
      <c r="K26" s="77"/>
      <c r="L26" s="77"/>
      <c r="M26" s="22">
        <f>SUM(M22:M25)</f>
        <v>0</v>
      </c>
    </row>
    <row r="27" spans="1:15" s="2" customFormat="1" ht="21.75" customHeight="1" x14ac:dyDescent="0.25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7"/>
    </row>
    <row r="28" spans="1:15" s="2" customFormat="1" ht="21" customHeight="1" x14ac:dyDescent="0.25">
      <c r="A28" s="81" t="s">
        <v>27</v>
      </c>
      <c r="B28" s="81"/>
      <c r="C28" s="81"/>
      <c r="D28" s="81"/>
      <c r="E28" s="19">
        <f>E22</f>
        <v>17</v>
      </c>
      <c r="F28" s="77"/>
      <c r="G28" s="77"/>
      <c r="H28" s="77"/>
      <c r="I28" s="77"/>
      <c r="J28" s="77"/>
      <c r="K28" s="77"/>
      <c r="L28" s="77"/>
      <c r="M28" s="22">
        <f>M22</f>
        <v>0</v>
      </c>
    </row>
    <row r="29" spans="1:15" s="2" customFormat="1" ht="21" customHeight="1" x14ac:dyDescent="0.25">
      <c r="A29" s="81" t="s">
        <v>28</v>
      </c>
      <c r="B29" s="81"/>
      <c r="C29" s="81"/>
      <c r="D29" s="81"/>
      <c r="E29" s="19">
        <f>E23</f>
        <v>1</v>
      </c>
      <c r="F29" s="77"/>
      <c r="G29" s="77"/>
      <c r="H29" s="77"/>
      <c r="I29" s="77"/>
      <c r="J29" s="77"/>
      <c r="K29" s="77"/>
      <c r="L29" s="77"/>
      <c r="M29" s="22">
        <f>M23</f>
        <v>0</v>
      </c>
    </row>
    <row r="30" spans="1:15" s="2" customFormat="1" ht="21" customHeight="1" x14ac:dyDescent="0.25">
      <c r="A30" s="81" t="s">
        <v>50</v>
      </c>
      <c r="B30" s="81"/>
      <c r="C30" s="81"/>
      <c r="D30" s="81"/>
      <c r="E30" s="19">
        <f>E24</f>
        <v>30</v>
      </c>
      <c r="F30" s="77"/>
      <c r="G30" s="77"/>
      <c r="H30" s="77"/>
      <c r="I30" s="77"/>
      <c r="J30" s="77"/>
      <c r="K30" s="77"/>
      <c r="L30" s="77"/>
      <c r="M30" s="22">
        <f>M24</f>
        <v>0</v>
      </c>
    </row>
    <row r="31" spans="1:15" s="2" customFormat="1" ht="21" customHeight="1" x14ac:dyDescent="0.25">
      <c r="A31" s="81" t="s">
        <v>50</v>
      </c>
      <c r="B31" s="81"/>
      <c r="C31" s="81"/>
      <c r="D31" s="81"/>
      <c r="E31" s="19">
        <f>E25</f>
        <v>16</v>
      </c>
      <c r="F31" s="77"/>
      <c r="G31" s="77"/>
      <c r="H31" s="77"/>
      <c r="I31" s="77"/>
      <c r="J31" s="77"/>
      <c r="K31" s="77"/>
      <c r="L31" s="77"/>
      <c r="M31" s="22">
        <f>M25</f>
        <v>0</v>
      </c>
    </row>
    <row r="32" spans="1:15" s="2" customFormat="1" ht="20.25" x14ac:dyDescent="0.25">
      <c r="A32" s="83" t="s">
        <v>31</v>
      </c>
      <c r="B32" s="83"/>
      <c r="C32" s="83"/>
      <c r="D32" s="28" t="str">
        <f>G12</f>
        <v>№206-0-4</v>
      </c>
      <c r="E32" s="19">
        <f>SUM(E28:E31)</f>
        <v>64</v>
      </c>
      <c r="F32" s="77"/>
      <c r="G32" s="77"/>
      <c r="H32" s="77"/>
      <c r="I32" s="77"/>
      <c r="J32" s="77"/>
      <c r="K32" s="77"/>
      <c r="L32" s="77"/>
      <c r="M32" s="22">
        <f>SUM(M28:M31)</f>
        <v>0</v>
      </c>
      <c r="O32" s="29"/>
    </row>
    <row r="33" spans="1:18" s="32" customFormat="1" ht="15.75" x14ac:dyDescent="0.25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8" s="2" customFormat="1" ht="15.75" customHeight="1" x14ac:dyDescent="0.25">
      <c r="A34" s="89" t="s">
        <v>32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</row>
    <row r="35" spans="1:18" s="2" customFormat="1" ht="15.75" customHeight="1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</row>
    <row r="36" spans="1:18" s="2" customFormat="1" ht="15.75" customHeight="1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</row>
    <row r="37" spans="1:18" s="2" customFormat="1" ht="12.75" customHeight="1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</row>
    <row r="38" spans="1:18" s="2" customFormat="1" ht="15.75" customHeight="1" x14ac:dyDescent="0.25">
      <c r="A38" s="47"/>
      <c r="B38" s="48"/>
      <c r="C38" s="88"/>
      <c r="D38" s="88"/>
      <c r="E38" s="88"/>
      <c r="F38" s="45"/>
      <c r="G38" s="45"/>
      <c r="H38" s="45"/>
      <c r="I38" s="48"/>
      <c r="J38" s="48"/>
      <c r="K38" s="48"/>
      <c r="L38" s="48"/>
      <c r="M38" s="48"/>
    </row>
    <row r="39" spans="1:18" s="2" customFormat="1" ht="15.75" customHeight="1" x14ac:dyDescent="0.25">
      <c r="A39" s="82" t="s">
        <v>33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</row>
    <row r="40" spans="1:18" s="33" customFormat="1" ht="18.75" x14ac:dyDescent="0.25">
      <c r="A40" s="86" t="s">
        <v>61</v>
      </c>
      <c r="B40" s="86"/>
      <c r="C40" s="86"/>
      <c r="D40" s="86"/>
      <c r="E40" s="37"/>
      <c r="F40" s="37"/>
      <c r="G40" s="37"/>
      <c r="H40" s="37"/>
      <c r="I40" s="37"/>
      <c r="J40" s="37"/>
      <c r="K40" s="37"/>
      <c r="L40" s="37"/>
      <c r="M40" s="37"/>
    </row>
    <row r="42" spans="1:18" s="55" customFormat="1" ht="24" customHeight="1" x14ac:dyDescent="0.25">
      <c r="B42" s="84" t="s">
        <v>56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56"/>
      <c r="O42" s="57"/>
      <c r="P42" s="58"/>
      <c r="Q42" s="58"/>
      <c r="R42" s="58"/>
    </row>
    <row r="43" spans="1:18" s="33" customFormat="1" ht="42.75" customHeight="1" x14ac:dyDescent="0.35">
      <c r="A43" s="34"/>
      <c r="B43" s="34"/>
      <c r="C43" s="34"/>
      <c r="D43" s="59"/>
      <c r="E43" s="34"/>
      <c r="F43" s="34"/>
      <c r="G43" s="34"/>
      <c r="H43" s="34"/>
      <c r="I43" s="34"/>
      <c r="J43" s="34"/>
      <c r="L43" s="59"/>
      <c r="M43" s="34"/>
    </row>
    <row r="44" spans="1:18" s="33" customFormat="1" ht="42.75" customHeight="1" x14ac:dyDescent="0.25">
      <c r="A44" s="34"/>
      <c r="B44" s="85" t="s">
        <v>57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34"/>
    </row>
    <row r="45" spans="1:18" s="33" customFormat="1" ht="27" x14ac:dyDescent="0.35">
      <c r="A45" s="37"/>
      <c r="B45" s="90"/>
      <c r="C45" s="90"/>
      <c r="D45" s="59"/>
      <c r="E45" s="37"/>
      <c r="F45" s="37"/>
      <c r="G45" s="37"/>
      <c r="H45" s="37"/>
      <c r="I45" s="37" t="s">
        <v>58</v>
      </c>
      <c r="J45" s="37"/>
      <c r="L45" s="59"/>
      <c r="M45" s="37"/>
    </row>
  </sheetData>
  <mergeCells count="43">
    <mergeCell ref="A40:D40"/>
    <mergeCell ref="B42:M42"/>
    <mergeCell ref="B44:L44"/>
    <mergeCell ref="B45:C45"/>
    <mergeCell ref="B2:C2"/>
    <mergeCell ref="D2:I2"/>
    <mergeCell ref="B4:C4"/>
    <mergeCell ref="D4:I4"/>
    <mergeCell ref="A8:M8"/>
    <mergeCell ref="A9:M9"/>
    <mergeCell ref="A10:M10"/>
    <mergeCell ref="A11:G11"/>
    <mergeCell ref="A39:M39"/>
    <mergeCell ref="A31:D31"/>
    <mergeCell ref="F31:L31"/>
    <mergeCell ref="A32:C32"/>
    <mergeCell ref="F32:L32"/>
    <mergeCell ref="A34:M37"/>
    <mergeCell ref="C38:E38"/>
    <mergeCell ref="A30:D30"/>
    <mergeCell ref="F30:L30"/>
    <mergeCell ref="B21:D21"/>
    <mergeCell ref="B22:D22"/>
    <mergeCell ref="B23:D23"/>
    <mergeCell ref="B24:D24"/>
    <mergeCell ref="B25:D25"/>
    <mergeCell ref="A26:D26"/>
    <mergeCell ref="F26:L26"/>
    <mergeCell ref="A28:D28"/>
    <mergeCell ref="F28:L28"/>
    <mergeCell ref="A29:D29"/>
    <mergeCell ref="F29:L29"/>
    <mergeCell ref="A13:F13"/>
    <mergeCell ref="A12:F12"/>
    <mergeCell ref="A15:M15"/>
    <mergeCell ref="A18:F18"/>
    <mergeCell ref="A19:A20"/>
    <mergeCell ref="B19:D20"/>
    <mergeCell ref="E19:E20"/>
    <mergeCell ref="F19:H19"/>
    <mergeCell ref="I19:K19"/>
    <mergeCell ref="L19:L20"/>
    <mergeCell ref="M19:M20"/>
  </mergeCells>
  <pageMargins left="0.98425196850393704" right="0.59055118110236227" top="0.78740157480314965" bottom="0.78740157480314965" header="0.31496062992125984" footer="0.31496062992125984"/>
  <pageSetup paperSize="9" scale="3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22" zoomScale="60" zoomScaleNormal="70" workbookViewId="0">
      <selection activeCell="G46" sqref="G46"/>
    </sheetView>
  </sheetViews>
  <sheetFormatPr defaultRowHeight="15" x14ac:dyDescent="0.25"/>
  <cols>
    <col min="2" max="4" width="24.85546875" customWidth="1"/>
    <col min="5" max="13" width="18.42578125" customWidth="1"/>
  </cols>
  <sheetData>
    <row r="1" spans="1:13" ht="23.25" x14ac:dyDescent="0.35">
      <c r="M1" s="46" t="s">
        <v>53</v>
      </c>
    </row>
    <row r="2" spans="1:13" s="51" customFormat="1" ht="27" customHeight="1" x14ac:dyDescent="0.25">
      <c r="A2" s="50"/>
      <c r="B2" s="61" t="s">
        <v>54</v>
      </c>
      <c r="C2" s="61"/>
      <c r="D2" s="62" t="s">
        <v>0</v>
      </c>
      <c r="E2" s="62"/>
      <c r="F2" s="62"/>
      <c r="G2" s="62"/>
      <c r="H2" s="62"/>
      <c r="I2" s="62"/>
      <c r="M2" s="52"/>
    </row>
    <row r="3" spans="1:13" s="54" customFormat="1" ht="27" customHeight="1" x14ac:dyDescent="0.25">
      <c r="A3" s="53"/>
    </row>
    <row r="4" spans="1:13" s="51" customFormat="1" ht="27" customHeight="1" x14ac:dyDescent="0.25">
      <c r="A4" s="50"/>
      <c r="B4" s="61" t="s">
        <v>55</v>
      </c>
      <c r="C4" s="61"/>
      <c r="D4" s="62"/>
      <c r="E4" s="62"/>
      <c r="F4" s="62"/>
      <c r="G4" s="62"/>
      <c r="H4" s="62"/>
      <c r="I4" s="62"/>
      <c r="M4" s="52"/>
    </row>
    <row r="5" spans="1:13" s="54" customFormat="1" ht="17.25" customHeight="1" x14ac:dyDescent="0.25">
      <c r="A5" s="53"/>
      <c r="M5" s="52"/>
    </row>
    <row r="6" spans="1:13" s="2" customFormat="1" ht="23.2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2" customFormat="1" ht="23.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2" customFormat="1" ht="22.5" customHeight="1" x14ac:dyDescent="0.25">
      <c r="A8" s="65" t="str">
        <f>'[1]206-0-1'!A4:M4</f>
        <v>Раздел сделки:"Сопутствующие услуги, связанные с бурением скважин и ЗБС"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s="2" customFormat="1" ht="22.5" customHeight="1" x14ac:dyDescent="0.25">
      <c r="A9" s="65" t="str">
        <f>'[1]206-0-1'!A5:M5</f>
        <v>Тип  сделки: "Технологическое сопровождение наклонно-направленного бурения и ЗБС"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s="2" customFormat="1" ht="45" customHeight="1" x14ac:dyDescent="0.25">
      <c r="A10" s="65" t="str">
        <f>'[1]206-0-1'!A6:M6</f>
        <v>Наименование лота: "Информационное и технико-технологическое сопровождение строительства  скважин при бурении наклонно-направленных скважин"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s="54" customFormat="1" ht="45" customHeight="1" x14ac:dyDescent="0.25">
      <c r="A11" s="63" t="s">
        <v>59</v>
      </c>
      <c r="B11" s="63"/>
      <c r="C11" s="63"/>
      <c r="D11" s="63"/>
      <c r="E11" s="63"/>
      <c r="F11" s="63"/>
      <c r="G11" s="63"/>
      <c r="H11" s="60"/>
      <c r="I11" s="60"/>
      <c r="J11" s="60"/>
      <c r="K11" s="60"/>
      <c r="L11" s="60"/>
      <c r="M11" s="60"/>
    </row>
    <row r="12" spans="1:13" s="2" customFormat="1" ht="33" x14ac:dyDescent="0.25">
      <c r="A12" s="68" t="s">
        <v>4</v>
      </c>
      <c r="B12" s="68"/>
      <c r="C12" s="68"/>
      <c r="D12" s="68"/>
      <c r="E12" s="68"/>
      <c r="F12" s="68"/>
      <c r="G12" s="4" t="str">
        <f>'[1]наименование лотов'!A6</f>
        <v>№206-0-5</v>
      </c>
      <c r="H12" s="4"/>
      <c r="I12" s="4"/>
      <c r="J12" s="4"/>
      <c r="K12" s="4"/>
      <c r="L12" s="4"/>
      <c r="M12" s="4"/>
    </row>
    <row r="13" spans="1:13" s="2" customFormat="1" ht="23.25" customHeight="1" x14ac:dyDescent="0.25">
      <c r="A13" s="64" t="s">
        <v>5</v>
      </c>
      <c r="B13" s="64"/>
      <c r="C13" s="64"/>
      <c r="D13" s="64"/>
      <c r="E13" s="64"/>
      <c r="F13" s="64"/>
      <c r="G13" s="5" t="str">
        <f>'[1]наименование лотов'!B6</f>
        <v>Ачимовское</v>
      </c>
      <c r="H13" s="5"/>
      <c r="I13" s="5"/>
      <c r="J13" s="5"/>
      <c r="K13" s="5"/>
      <c r="L13" s="5"/>
      <c r="M13" s="5"/>
    </row>
    <row r="14" spans="1:13" s="2" customFormat="1" ht="23.25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s="2" customFormat="1" ht="12.75" x14ac:dyDescent="0.25">
      <c r="A15" s="69" t="s">
        <v>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s="2" customFormat="1" ht="12.7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s="2" customFormat="1" ht="24" customHeight="1" thickBot="1" x14ac:dyDescent="0.3">
      <c r="A17" s="8" t="s">
        <v>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</row>
    <row r="18" spans="1:13" s="2" customFormat="1" ht="29.25" customHeight="1" x14ac:dyDescent="0.25">
      <c r="A18" s="70" t="s">
        <v>8</v>
      </c>
      <c r="B18" s="71"/>
      <c r="C18" s="71"/>
      <c r="D18" s="71"/>
      <c r="E18" s="71"/>
      <c r="F18" s="71"/>
      <c r="G18" s="10" t="s">
        <v>52</v>
      </c>
      <c r="H18" s="10"/>
      <c r="I18" s="10"/>
      <c r="J18" s="10"/>
      <c r="K18" s="10"/>
      <c r="L18" s="10"/>
      <c r="M18" s="11"/>
    </row>
    <row r="19" spans="1:13" s="12" customFormat="1" ht="32.25" customHeight="1" x14ac:dyDescent="0.25">
      <c r="A19" s="72" t="s">
        <v>10</v>
      </c>
      <c r="B19" s="73" t="s">
        <v>11</v>
      </c>
      <c r="C19" s="73"/>
      <c r="D19" s="73"/>
      <c r="E19" s="73" t="s">
        <v>12</v>
      </c>
      <c r="F19" s="73" t="s">
        <v>13</v>
      </c>
      <c r="G19" s="73"/>
      <c r="H19" s="73"/>
      <c r="I19" s="74" t="s">
        <v>14</v>
      </c>
      <c r="J19" s="74"/>
      <c r="K19" s="74"/>
      <c r="L19" s="74" t="s">
        <v>15</v>
      </c>
      <c r="M19" s="74" t="s">
        <v>16</v>
      </c>
    </row>
    <row r="20" spans="1:13" s="12" customFormat="1" ht="41.25" customHeight="1" x14ac:dyDescent="0.25">
      <c r="A20" s="72"/>
      <c r="B20" s="73"/>
      <c r="C20" s="73"/>
      <c r="D20" s="73"/>
      <c r="E20" s="73"/>
      <c r="F20" s="13" t="s">
        <v>17</v>
      </c>
      <c r="G20" s="13" t="s">
        <v>18</v>
      </c>
      <c r="H20" s="13" t="s">
        <v>19</v>
      </c>
      <c r="I20" s="13" t="s">
        <v>17</v>
      </c>
      <c r="J20" s="13" t="s">
        <v>18</v>
      </c>
      <c r="K20" s="13" t="s">
        <v>19</v>
      </c>
      <c r="L20" s="74"/>
      <c r="M20" s="74"/>
    </row>
    <row r="21" spans="1:13" s="17" customFormat="1" ht="20.25" x14ac:dyDescent="0.25">
      <c r="A21" s="14"/>
      <c r="B21" s="75" t="s">
        <v>20</v>
      </c>
      <c r="C21" s="75"/>
      <c r="D21" s="75"/>
      <c r="E21" s="15"/>
      <c r="F21" s="15"/>
      <c r="G21" s="15"/>
      <c r="H21" s="15"/>
      <c r="I21" s="16"/>
      <c r="J21" s="16"/>
      <c r="K21" s="16"/>
      <c r="L21" s="16"/>
      <c r="M21" s="16"/>
    </row>
    <row r="22" spans="1:13" s="12" customFormat="1" ht="20.25" customHeight="1" x14ac:dyDescent="0.25">
      <c r="A22" s="18">
        <v>1</v>
      </c>
      <c r="B22" s="76" t="s">
        <v>21</v>
      </c>
      <c r="C22" s="76"/>
      <c r="D22" s="76"/>
      <c r="E22" s="19">
        <v>6</v>
      </c>
      <c r="F22" s="19">
        <v>14</v>
      </c>
      <c r="G22" s="19">
        <v>4</v>
      </c>
      <c r="H22" s="19">
        <v>0</v>
      </c>
      <c r="I22" s="49"/>
      <c r="J22" s="49"/>
      <c r="K22" s="49"/>
      <c r="L22" s="22">
        <f>I22*F22+J22*G22+H22*K22</f>
        <v>0</v>
      </c>
      <c r="M22" s="22">
        <f>L22*E22</f>
        <v>0</v>
      </c>
    </row>
    <row r="23" spans="1:13" s="12" customFormat="1" ht="20.25" customHeight="1" x14ac:dyDescent="0.25">
      <c r="A23" s="18">
        <v>2</v>
      </c>
      <c r="B23" s="76" t="s">
        <v>22</v>
      </c>
      <c r="C23" s="76"/>
      <c r="D23" s="76"/>
      <c r="E23" s="19">
        <v>0</v>
      </c>
      <c r="F23" s="19">
        <v>8</v>
      </c>
      <c r="G23" s="19">
        <v>3</v>
      </c>
      <c r="H23" s="19">
        <v>0</v>
      </c>
      <c r="I23" s="49"/>
      <c r="J23" s="49"/>
      <c r="K23" s="49"/>
      <c r="L23" s="22">
        <f>I23*F23+J23*G23+H23*K23</f>
        <v>0</v>
      </c>
      <c r="M23" s="22">
        <f>L23*E23</f>
        <v>0</v>
      </c>
    </row>
    <row r="24" spans="1:13" s="12" customFormat="1" ht="21" customHeight="1" x14ac:dyDescent="0.25">
      <c r="A24" s="18">
        <v>3</v>
      </c>
      <c r="B24" s="76" t="s">
        <v>23</v>
      </c>
      <c r="C24" s="76"/>
      <c r="D24" s="76"/>
      <c r="E24" s="19">
        <v>15</v>
      </c>
      <c r="F24" s="19">
        <v>23</v>
      </c>
      <c r="G24" s="19">
        <v>4</v>
      </c>
      <c r="H24" s="19">
        <v>18</v>
      </c>
      <c r="I24" s="49"/>
      <c r="J24" s="49"/>
      <c r="K24" s="49"/>
      <c r="L24" s="22">
        <f>I24*F24+J24*G24+H24*K24</f>
        <v>0</v>
      </c>
      <c r="M24" s="22">
        <f>L24*E24</f>
        <v>0</v>
      </c>
    </row>
    <row r="25" spans="1:13" s="12" customFormat="1" ht="21" customHeight="1" x14ac:dyDescent="0.25">
      <c r="A25" s="18">
        <v>4</v>
      </c>
      <c r="B25" s="76" t="s">
        <v>24</v>
      </c>
      <c r="C25" s="76"/>
      <c r="D25" s="76"/>
      <c r="E25" s="19">
        <v>8</v>
      </c>
      <c r="F25" s="20">
        <v>8</v>
      </c>
      <c r="G25" s="20">
        <v>4</v>
      </c>
      <c r="H25" s="20">
        <v>18</v>
      </c>
      <c r="I25" s="49"/>
      <c r="J25" s="49"/>
      <c r="K25" s="49"/>
      <c r="L25" s="22">
        <f>I25*F25+J25*G25+H25*K25</f>
        <v>0</v>
      </c>
      <c r="M25" s="22">
        <f>L25*E25</f>
        <v>0</v>
      </c>
    </row>
    <row r="26" spans="1:13" s="12" customFormat="1" ht="21" customHeight="1" x14ac:dyDescent="0.25">
      <c r="A26" s="80" t="s">
        <v>25</v>
      </c>
      <c r="B26" s="80"/>
      <c r="C26" s="80"/>
      <c r="D26" s="80"/>
      <c r="E26" s="19">
        <f>SUM(E22:E25)</f>
        <v>29</v>
      </c>
      <c r="F26" s="77"/>
      <c r="G26" s="77"/>
      <c r="H26" s="77"/>
      <c r="I26" s="77"/>
      <c r="J26" s="77"/>
      <c r="K26" s="77"/>
      <c r="L26" s="77"/>
      <c r="M26" s="22">
        <f>SUM(M22:M25)</f>
        <v>0</v>
      </c>
    </row>
    <row r="27" spans="1:13" s="2" customFormat="1" ht="21.75" customHeight="1" x14ac:dyDescent="0.25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7"/>
    </row>
    <row r="28" spans="1:13" s="2" customFormat="1" ht="21" customHeight="1" x14ac:dyDescent="0.25">
      <c r="A28" s="81" t="s">
        <v>27</v>
      </c>
      <c r="B28" s="81"/>
      <c r="C28" s="81"/>
      <c r="D28" s="81"/>
      <c r="E28" s="19">
        <f>E22</f>
        <v>6</v>
      </c>
      <c r="F28" s="77"/>
      <c r="G28" s="77"/>
      <c r="H28" s="77"/>
      <c r="I28" s="77"/>
      <c r="J28" s="77"/>
      <c r="K28" s="77"/>
      <c r="L28" s="77"/>
      <c r="M28" s="22">
        <f>M22</f>
        <v>0</v>
      </c>
    </row>
    <row r="29" spans="1:13" s="2" customFormat="1" ht="21" customHeight="1" x14ac:dyDescent="0.25">
      <c r="A29" s="81" t="s">
        <v>29</v>
      </c>
      <c r="B29" s="81"/>
      <c r="C29" s="81"/>
      <c r="D29" s="81"/>
      <c r="E29" s="19">
        <f>E23</f>
        <v>0</v>
      </c>
      <c r="F29" s="77"/>
      <c r="G29" s="77"/>
      <c r="H29" s="77"/>
      <c r="I29" s="77"/>
      <c r="J29" s="77"/>
      <c r="K29" s="77"/>
      <c r="L29" s="77"/>
      <c r="M29" s="42">
        <f>M23</f>
        <v>0</v>
      </c>
    </row>
    <row r="30" spans="1:13" s="2" customFormat="1" ht="21" customHeight="1" x14ac:dyDescent="0.25">
      <c r="A30" s="81" t="s">
        <v>50</v>
      </c>
      <c r="B30" s="81"/>
      <c r="C30" s="81"/>
      <c r="D30" s="81"/>
      <c r="E30" s="19">
        <f>E24</f>
        <v>15</v>
      </c>
      <c r="F30" s="77"/>
      <c r="G30" s="77"/>
      <c r="H30" s="77"/>
      <c r="I30" s="77"/>
      <c r="J30" s="77"/>
      <c r="K30" s="77"/>
      <c r="L30" s="77"/>
      <c r="M30" s="22">
        <f>M24</f>
        <v>0</v>
      </c>
    </row>
    <row r="31" spans="1:13" s="2" customFormat="1" ht="21" customHeight="1" x14ac:dyDescent="0.25">
      <c r="A31" s="81" t="s">
        <v>50</v>
      </c>
      <c r="B31" s="81"/>
      <c r="C31" s="81"/>
      <c r="D31" s="81"/>
      <c r="E31" s="19">
        <f>E25</f>
        <v>8</v>
      </c>
      <c r="F31" s="77"/>
      <c r="G31" s="77"/>
      <c r="H31" s="77"/>
      <c r="I31" s="77"/>
      <c r="J31" s="77"/>
      <c r="K31" s="77"/>
      <c r="L31" s="77"/>
      <c r="M31" s="22">
        <f>M25</f>
        <v>0</v>
      </c>
    </row>
    <row r="32" spans="1:13" s="2" customFormat="1" ht="20.25" x14ac:dyDescent="0.25">
      <c r="A32" s="83" t="s">
        <v>31</v>
      </c>
      <c r="B32" s="83"/>
      <c r="C32" s="83"/>
      <c r="D32" s="28" t="str">
        <f>G12</f>
        <v>№206-0-5</v>
      </c>
      <c r="E32" s="19">
        <f>SUM(E28:E31)</f>
        <v>29</v>
      </c>
      <c r="F32" s="77"/>
      <c r="G32" s="77"/>
      <c r="H32" s="77"/>
      <c r="I32" s="77"/>
      <c r="J32" s="77"/>
      <c r="K32" s="77"/>
      <c r="L32" s="77"/>
      <c r="M32" s="22">
        <f>SUM(M28:M31)</f>
        <v>0</v>
      </c>
    </row>
    <row r="33" spans="1:18" s="32" customFormat="1" ht="15.75" x14ac:dyDescent="0.25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8" s="2" customFormat="1" ht="15.75" customHeight="1" x14ac:dyDescent="0.25">
      <c r="A34" s="89" t="s">
        <v>32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</row>
    <row r="35" spans="1:18" s="2" customFormat="1" ht="15.75" customHeight="1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</row>
    <row r="36" spans="1:18" s="2" customFormat="1" ht="15.75" customHeight="1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</row>
    <row r="37" spans="1:18" s="2" customFormat="1" ht="12.75" customHeight="1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</row>
    <row r="38" spans="1:18" s="2" customFormat="1" ht="15.75" customHeight="1" x14ac:dyDescent="0.25">
      <c r="A38" s="47"/>
      <c r="B38" s="48"/>
      <c r="C38" s="88"/>
      <c r="D38" s="88"/>
      <c r="E38" s="88"/>
      <c r="F38" s="45"/>
      <c r="G38" s="45"/>
      <c r="H38" s="45"/>
      <c r="I38" s="48"/>
      <c r="J38" s="48"/>
      <c r="K38" s="48"/>
      <c r="L38" s="48"/>
      <c r="M38" s="48"/>
    </row>
    <row r="39" spans="1:18" s="2" customFormat="1" ht="15.75" customHeight="1" x14ac:dyDescent="0.25">
      <c r="A39" s="82" t="s">
        <v>33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</row>
    <row r="40" spans="1:18" s="33" customFormat="1" ht="28.5" customHeight="1" x14ac:dyDescent="0.25">
      <c r="A40" s="86" t="s">
        <v>61</v>
      </c>
      <c r="B40" s="86"/>
      <c r="C40" s="86"/>
      <c r="D40" s="86"/>
      <c r="E40" s="37"/>
      <c r="F40" s="37"/>
      <c r="G40" s="37"/>
      <c r="H40" s="37"/>
      <c r="I40" s="37"/>
      <c r="J40" s="37"/>
      <c r="K40" s="37"/>
      <c r="L40" s="37"/>
      <c r="M40" s="37"/>
    </row>
    <row r="41" spans="1:18" s="55" customFormat="1" ht="66.75" customHeight="1" x14ac:dyDescent="0.25">
      <c r="B41" s="84" t="s">
        <v>56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56"/>
      <c r="O41" s="57"/>
      <c r="P41" s="58"/>
      <c r="Q41" s="58"/>
      <c r="R41" s="58"/>
    </row>
    <row r="42" spans="1:18" s="33" customFormat="1" ht="42.75" customHeight="1" x14ac:dyDescent="0.35">
      <c r="A42" s="34"/>
      <c r="B42" s="34"/>
      <c r="C42" s="34"/>
      <c r="D42" s="59"/>
      <c r="E42" s="34"/>
      <c r="F42" s="34"/>
      <c r="G42" s="34"/>
      <c r="H42" s="34"/>
      <c r="I42" s="34"/>
      <c r="J42" s="34"/>
      <c r="L42" s="59"/>
      <c r="M42" s="34"/>
    </row>
    <row r="43" spans="1:18" s="33" customFormat="1" ht="42.75" customHeight="1" x14ac:dyDescent="0.25">
      <c r="A43" s="34"/>
      <c r="B43" s="85" t="s">
        <v>57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34"/>
    </row>
    <row r="44" spans="1:18" s="33" customFormat="1" ht="15.75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 t="s">
        <v>60</v>
      </c>
      <c r="K44" s="37"/>
      <c r="L44" s="37"/>
      <c r="M44" s="37"/>
    </row>
    <row r="45" spans="1:18" s="33" customFormat="1" ht="15.75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</row>
  </sheetData>
  <mergeCells count="42">
    <mergeCell ref="A9:M9"/>
    <mergeCell ref="A10:M10"/>
    <mergeCell ref="A11:G11"/>
    <mergeCell ref="B41:M41"/>
    <mergeCell ref="A30:D30"/>
    <mergeCell ref="F30:L30"/>
    <mergeCell ref="B21:D21"/>
    <mergeCell ref="B22:D22"/>
    <mergeCell ref="B23:D23"/>
    <mergeCell ref="B24:D24"/>
    <mergeCell ref="B25:D25"/>
    <mergeCell ref="A26:D26"/>
    <mergeCell ref="F26:L26"/>
    <mergeCell ref="A13:F13"/>
    <mergeCell ref="A12:F12"/>
    <mergeCell ref="B43:L43"/>
    <mergeCell ref="A39:M39"/>
    <mergeCell ref="A31:D31"/>
    <mergeCell ref="F31:L31"/>
    <mergeCell ref="A32:C32"/>
    <mergeCell ref="F32:L32"/>
    <mergeCell ref="A34:M37"/>
    <mergeCell ref="C38:E38"/>
    <mergeCell ref="A40:D40"/>
    <mergeCell ref="B2:C2"/>
    <mergeCell ref="D2:I2"/>
    <mergeCell ref="B4:C4"/>
    <mergeCell ref="D4:I4"/>
    <mergeCell ref="A8:M8"/>
    <mergeCell ref="A28:D28"/>
    <mergeCell ref="F28:L28"/>
    <mergeCell ref="A29:D29"/>
    <mergeCell ref="F29:L29"/>
    <mergeCell ref="A15:M15"/>
    <mergeCell ref="A18:F18"/>
    <mergeCell ref="A19:A20"/>
    <mergeCell ref="B19:D20"/>
    <mergeCell ref="E19:E20"/>
    <mergeCell ref="F19:H19"/>
    <mergeCell ref="I19:K19"/>
    <mergeCell ref="L19:L20"/>
    <mergeCell ref="M19:M20"/>
  </mergeCells>
  <pageMargins left="0.98425196850393704" right="0.59055118110236227" top="0.78740157480314965" bottom="0.78740157480314965" header="0.31496062992125984" footer="0.31496062992125984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10 Лот 206-0-1</vt:lpstr>
      <vt:lpstr>Форма 11 Лот 206-0-2</vt:lpstr>
      <vt:lpstr>Форма 12 Лот 206-0-3</vt:lpstr>
      <vt:lpstr>Форма 13 Лот 206-0-4</vt:lpstr>
      <vt:lpstr>Форма 14 Лот 206-0-5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2015-09-17T08:26:12Z</dcterms:modified>
</cp:coreProperties>
</file>