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851" firstSheet="2" activeTab="2"/>
  </bookViews>
  <sheets>
    <sheet name="Индекс_ КРУН " sheetId="1" state="hidden" r:id="rId1"/>
    <sheet name="экспертиза СМР" sheetId="52" r:id="rId2"/>
    <sheet name="СМР Форма 8" sheetId="53" r:id="rId3"/>
    <sheet name="ПНР Форма 8 " sheetId="55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3">#REF!</definedName>
    <definedName name="deviation1" localSheetId="2">#REF!</definedName>
    <definedName name="deviation1" localSheetId="1">#REF!</definedName>
    <definedName name="deviation1">#REF!</definedName>
    <definedName name="DiscontRate" localSheetId="2">#REF!</definedName>
    <definedName name="DiscontRate" localSheetId="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3">#REF!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Excel_BuiltIn_Print_Titles_3" localSheetId="2">#REF!</definedName>
    <definedName name="Excel_BuiltIn_Print_Titles_3">#REF!</definedName>
    <definedName name="блок" localSheetId="2">#REF!</definedName>
    <definedName name="блок" localSheetId="1">#REF!</definedName>
    <definedName name="блок">#REF!</definedName>
    <definedName name="весмп" localSheetId="2">#REF!</definedName>
    <definedName name="весмп" localSheetId="1">#REF!</definedName>
    <definedName name="весмп">#REF!</definedName>
    <definedName name="врем" localSheetId="2">#REF!</definedName>
    <definedName name="врем" localSheetId="1">#REF!</definedName>
    <definedName name="врем">#REF!</definedName>
    <definedName name="высл" localSheetId="2">#REF!</definedName>
    <definedName name="высл" localSheetId="1">#REF!</definedName>
    <definedName name="высл">#REF!</definedName>
    <definedName name="ггг" localSheetId="2">#REF!</definedName>
    <definedName name="ггг">#REF!</definedName>
    <definedName name="группа" localSheetId="2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>#REF!</definedName>
    <definedName name="дол" localSheetId="2">#REF!</definedName>
    <definedName name="дол" localSheetId="1">#REF!</definedName>
    <definedName name="дол">#REF!</definedName>
    <definedName name="допотп" localSheetId="2">#REF!</definedName>
    <definedName name="допотп" localSheetId="1">#REF!</definedName>
    <definedName name="допотп">#REF!</definedName>
    <definedName name="ДЦ1" localSheetId="2">#REF!</definedName>
    <definedName name="ДЦ1" localSheetId="1">#REF!</definedName>
    <definedName name="ДЦ1">#REF!</definedName>
    <definedName name="ДЦ10" localSheetId="2">#REF!</definedName>
    <definedName name="ДЦ10" localSheetId="1">#REF!</definedName>
    <definedName name="ДЦ10">#REF!</definedName>
    <definedName name="ДЦ11" localSheetId="2">#REF!</definedName>
    <definedName name="ДЦ11" localSheetId="1">#REF!</definedName>
    <definedName name="ДЦ11">#REF!</definedName>
    <definedName name="ДЦ12" localSheetId="2">#REF!</definedName>
    <definedName name="ДЦ12" localSheetId="1">#REF!</definedName>
    <definedName name="ДЦ12">#REF!</definedName>
    <definedName name="ДЦ13" localSheetId="2">#REF!</definedName>
    <definedName name="ДЦ13" localSheetId="1">#REF!</definedName>
    <definedName name="ДЦ13">#REF!</definedName>
    <definedName name="ДЦ14" localSheetId="2">#REF!</definedName>
    <definedName name="ДЦ14" localSheetId="1">#REF!</definedName>
    <definedName name="ДЦ14">#REF!</definedName>
    <definedName name="ДЦ15" localSheetId="2">#REF!</definedName>
    <definedName name="ДЦ15" localSheetId="1">#REF!</definedName>
    <definedName name="ДЦ15">#REF!</definedName>
    <definedName name="ДЦ16" localSheetId="2">#REF!</definedName>
    <definedName name="ДЦ16" localSheetId="1">#REF!</definedName>
    <definedName name="ДЦ16">#REF!</definedName>
    <definedName name="ДЦ17" localSheetId="2">#REF!</definedName>
    <definedName name="ДЦ17" localSheetId="1">#REF!</definedName>
    <definedName name="ДЦ17">#REF!</definedName>
    <definedName name="ДЦ18" localSheetId="2">#REF!</definedName>
    <definedName name="ДЦ18" localSheetId="1">#REF!</definedName>
    <definedName name="ДЦ18">#REF!</definedName>
    <definedName name="ДЦ19" localSheetId="2">#REF!</definedName>
    <definedName name="ДЦ19" localSheetId="1">#REF!</definedName>
    <definedName name="ДЦ19">#REF!</definedName>
    <definedName name="ДЦ2" localSheetId="2">#REF!</definedName>
    <definedName name="ДЦ2" localSheetId="1">#REF!</definedName>
    <definedName name="ДЦ2">#REF!</definedName>
    <definedName name="ДЦ2_" localSheetId="2">#REF!</definedName>
    <definedName name="ДЦ2_" localSheetId="1">#REF!</definedName>
    <definedName name="ДЦ2_">#REF!</definedName>
    <definedName name="ДЦ20" localSheetId="2">#REF!</definedName>
    <definedName name="ДЦ20" localSheetId="1">#REF!</definedName>
    <definedName name="ДЦ20">#REF!</definedName>
    <definedName name="ДЦ20_1" localSheetId="2">#REF!</definedName>
    <definedName name="ДЦ20_1" localSheetId="1">#REF!</definedName>
    <definedName name="ДЦ20_1">#REF!</definedName>
    <definedName name="ДЦ21" localSheetId="2">#REF!</definedName>
    <definedName name="ДЦ21" localSheetId="1">#REF!</definedName>
    <definedName name="ДЦ21">#REF!</definedName>
    <definedName name="ДЦ22" localSheetId="2">#REF!</definedName>
    <definedName name="ДЦ22" localSheetId="1">#REF!</definedName>
    <definedName name="ДЦ22">#REF!</definedName>
    <definedName name="ДЦ23" localSheetId="2">#REF!</definedName>
    <definedName name="ДЦ23" localSheetId="1">#REF!</definedName>
    <definedName name="ДЦ23">#REF!</definedName>
    <definedName name="ДЦ24" localSheetId="2">#REF!</definedName>
    <definedName name="ДЦ24" localSheetId="1">#REF!</definedName>
    <definedName name="ДЦ24">#REF!</definedName>
    <definedName name="ДЦ25" localSheetId="2">#REF!</definedName>
    <definedName name="ДЦ25" localSheetId="1">#REF!</definedName>
    <definedName name="ДЦ25">#REF!</definedName>
    <definedName name="ДЦ26" localSheetId="2">#REF!</definedName>
    <definedName name="ДЦ26" localSheetId="1">#REF!</definedName>
    <definedName name="ДЦ26">#REF!</definedName>
    <definedName name="ДЦ3" localSheetId="2">#REF!</definedName>
    <definedName name="ДЦ3" localSheetId="1">#REF!</definedName>
    <definedName name="ДЦ3">#REF!</definedName>
    <definedName name="ДЦ3_" localSheetId="2">#REF!</definedName>
    <definedName name="ДЦ3_" localSheetId="1">#REF!</definedName>
    <definedName name="ДЦ3_">#REF!</definedName>
    <definedName name="ДЦ4" localSheetId="2">#REF!</definedName>
    <definedName name="ДЦ4" localSheetId="1">#REF!</definedName>
    <definedName name="ДЦ4">#REF!</definedName>
    <definedName name="ДЦ5" localSheetId="2">#REF!</definedName>
    <definedName name="ДЦ5" localSheetId="1">#REF!</definedName>
    <definedName name="ДЦ5">#REF!</definedName>
    <definedName name="ДЦ6" localSheetId="2">#REF!</definedName>
    <definedName name="ДЦ6" localSheetId="1">#REF!</definedName>
    <definedName name="ДЦ6">#REF!</definedName>
    <definedName name="ДЦ6_1" localSheetId="2">#REF!</definedName>
    <definedName name="ДЦ6_1" localSheetId="1">#REF!</definedName>
    <definedName name="ДЦ6_1">#REF!</definedName>
    <definedName name="ДЦ7" localSheetId="2">#REF!</definedName>
    <definedName name="ДЦ7" localSheetId="1">#REF!</definedName>
    <definedName name="ДЦ7">#REF!</definedName>
    <definedName name="ДЦ8" localSheetId="2">#REF!</definedName>
    <definedName name="ДЦ8" localSheetId="1">#REF!</definedName>
    <definedName name="ДЦ8">#REF!</definedName>
    <definedName name="ДЦ9" localSheetId="2">#REF!</definedName>
    <definedName name="ДЦ9" localSheetId="1">#REF!</definedName>
    <definedName name="ДЦ9">#REF!</definedName>
    <definedName name="емм" localSheetId="2">#REF!</definedName>
    <definedName name="емм" localSheetId="1">#REF!</definedName>
    <definedName name="емм">#REF!</definedName>
    <definedName name="_xlnm.Print_Titles">#N/A</definedName>
    <definedName name="Заказчик" localSheetId="3">#REF!</definedName>
    <definedName name="Заказчик" localSheetId="2">#REF!</definedName>
    <definedName name="Заказчик" localSheetId="1">#REF!</definedName>
    <definedName name="Заказчик">#REF!</definedName>
    <definedName name="зп" localSheetId="2">#REF!</definedName>
    <definedName name="зп" localSheetId="1">#REF!</definedName>
    <definedName name="зп">#REF!</definedName>
    <definedName name="зпмес" localSheetId="2">#REF!</definedName>
    <definedName name="зпмес" localSheetId="1">#REF!</definedName>
    <definedName name="зпмес">#REF!</definedName>
    <definedName name="зпо" localSheetId="2">#REF!</definedName>
    <definedName name="зпо" localSheetId="1">#REF!</definedName>
    <definedName name="зпо">#REF!</definedName>
    <definedName name="зппр" localSheetId="2">#REF!</definedName>
    <definedName name="зппр" localSheetId="1">#REF!</definedName>
    <definedName name="зппр">#REF!</definedName>
    <definedName name="зпч" localSheetId="2">#REF!</definedName>
    <definedName name="зпч" localSheetId="1">#REF!</definedName>
    <definedName name="зпч">#REF!</definedName>
    <definedName name="зу" localSheetId="2">#REF!</definedName>
    <definedName name="зу" localSheetId="1">#REF!</definedName>
    <definedName name="зу">#REF!</definedName>
    <definedName name="и_н_п" localSheetId="2">#REF!</definedName>
    <definedName name="и_н_п" localSheetId="1">#REF!</definedName>
    <definedName name="и_н_п">#REF!</definedName>
    <definedName name="изп" localSheetId="2">#REF!</definedName>
    <definedName name="изп" localSheetId="1">#REF!</definedName>
    <definedName name="изп">#REF!</definedName>
    <definedName name="имат" localSheetId="2">#REF!</definedName>
    <definedName name="имат" localSheetId="1">#REF!</definedName>
    <definedName name="имат">#REF!</definedName>
    <definedName name="иматзак" localSheetId="2">#REF!</definedName>
    <definedName name="иматзак" localSheetId="1">#REF!</definedName>
    <definedName name="иматзак">#REF!</definedName>
    <definedName name="иматпод" localSheetId="2">#REF!</definedName>
    <definedName name="иматпод" localSheetId="1">#REF!</definedName>
    <definedName name="иматпод">#REF!</definedName>
    <definedName name="имя" localSheetId="2">#REF!</definedName>
    <definedName name="имя" localSheetId="1">#REF!</definedName>
    <definedName name="имя">#REF!</definedName>
    <definedName name="Инвестор" localSheetId="2">#REF!</definedName>
    <definedName name="Инвестор" localSheetId="1">#REF!</definedName>
    <definedName name="Инвестор">#REF!</definedName>
    <definedName name="инд1" localSheetId="2">#REF!</definedName>
    <definedName name="инд1" localSheetId="1">#REF!</definedName>
    <definedName name="инд1">#REF!</definedName>
    <definedName name="инд11" localSheetId="2">#REF!</definedName>
    <definedName name="инд11" localSheetId="1">#REF!</definedName>
    <definedName name="инд11">#REF!</definedName>
    <definedName name="инд12" localSheetId="2">#REF!</definedName>
    <definedName name="инд12" localSheetId="1">#REF!</definedName>
    <definedName name="инд12">#REF!</definedName>
    <definedName name="инд13" localSheetId="2">#REF!</definedName>
    <definedName name="инд13" localSheetId="1">#REF!</definedName>
    <definedName name="инд13">#REF!</definedName>
    <definedName name="инд3" localSheetId="2">#REF!</definedName>
    <definedName name="инд3" localSheetId="1">#REF!</definedName>
    <definedName name="инд3">#REF!</definedName>
    <definedName name="инд4" localSheetId="2">#REF!</definedName>
    <definedName name="инд4" localSheetId="1">#REF!</definedName>
    <definedName name="инд4">#REF!</definedName>
    <definedName name="инд5" localSheetId="2">#REF!</definedName>
    <definedName name="инд5" localSheetId="1">#REF!</definedName>
    <definedName name="инд5">#REF!</definedName>
    <definedName name="инд6" localSheetId="2">#REF!</definedName>
    <definedName name="инд6" localSheetId="1">#REF!</definedName>
    <definedName name="инд6">#REF!</definedName>
    <definedName name="инд7" localSheetId="2">#REF!</definedName>
    <definedName name="инд7" localSheetId="1">#REF!</definedName>
    <definedName name="инд7">#REF!</definedName>
    <definedName name="инд8" localSheetId="2">#REF!</definedName>
    <definedName name="инд8" localSheetId="1">#REF!</definedName>
    <definedName name="инд8">#REF!</definedName>
    <definedName name="инд9" localSheetId="2">#REF!</definedName>
    <definedName name="инд9" localSheetId="1">#REF!</definedName>
    <definedName name="инд9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2">#REF!</definedName>
    <definedName name="Индекс_ЛН_объекта" localSheetId="1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2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2">#REF!</definedName>
    <definedName name="Итого_ОЗП" localSheetId="1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2">#REF!</definedName>
    <definedName name="Итого_ПЗ" localSheetId="1">#REF!</definedName>
    <definedName name="Итого_ПЗ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1">#REF!</definedName>
    <definedName name="иэмм">#REF!</definedName>
    <definedName name="к_ЗПМ" localSheetId="2">#REF!</definedName>
    <definedName name="к_ЗПМ" localSheetId="1">#REF!</definedName>
    <definedName name="к_ЗПМ">#REF!</definedName>
    <definedName name="к_МАТ" localSheetId="2">#REF!</definedName>
    <definedName name="к_МАТ" localSheetId="1">#REF!</definedName>
    <definedName name="к_МАТ">#REF!</definedName>
    <definedName name="к_ОЗП" localSheetId="2">#REF!</definedName>
    <definedName name="к_ОЗП" localSheetId="1">#REF!</definedName>
    <definedName name="к_ОЗП">#REF!</definedName>
    <definedName name="к_ПЗ" localSheetId="2">#REF!</definedName>
    <definedName name="к_ПЗ" localSheetId="1">#REF!</definedName>
    <definedName name="к_ПЗ">#REF!</definedName>
    <definedName name="к_ЭМ" localSheetId="2">#REF!</definedName>
    <definedName name="к_ЭМ" localSheetId="1">#REF!</definedName>
    <definedName name="к_ЭМ">#REF!</definedName>
    <definedName name="кмм" localSheetId="2">#REF!</definedName>
    <definedName name="кмм" localSheetId="1">#REF!</definedName>
    <definedName name="кмм">#REF!</definedName>
    <definedName name="кмо" localSheetId="2">#REF!</definedName>
    <definedName name="кмо" localSheetId="1">#REF!</definedName>
    <definedName name="кмо">#REF!</definedName>
    <definedName name="кол" localSheetId="2">#REF!</definedName>
    <definedName name="кол" localSheetId="1">#REF!</definedName>
    <definedName name="кол">#REF!</definedName>
    <definedName name="лот1" localSheetId="2">#REF!</definedName>
    <definedName name="лот1" localSheetId="1">#REF!</definedName>
    <definedName name="лот1">#REF!</definedName>
    <definedName name="м" localSheetId="2">#REF!</definedName>
    <definedName name="м" localSheetId="1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 localSheetId="1">#REF!</definedName>
    <definedName name="масмес">#REF!</definedName>
    <definedName name="мат" localSheetId="2">#REF!</definedName>
    <definedName name="мат" localSheetId="1">#REF!</definedName>
    <definedName name="мат">#REF!</definedName>
    <definedName name="матз" localSheetId="2">#REF!</definedName>
    <definedName name="матз" localSheetId="1">#REF!</definedName>
    <definedName name="матз">#REF!</definedName>
    <definedName name="матпз" localSheetId="2">#REF!</definedName>
    <definedName name="матпз" localSheetId="1">#REF!</definedName>
    <definedName name="матпз">#REF!</definedName>
    <definedName name="мех" localSheetId="2">#REF!</definedName>
    <definedName name="мех" localSheetId="1">#REF!</definedName>
    <definedName name="мех">#REF!</definedName>
    <definedName name="мз" localSheetId="2">#REF!</definedName>
    <definedName name="мз" localSheetId="1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1">#REF!</definedName>
    <definedName name="н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>#REF!</definedName>
    <definedName name="НДС" localSheetId="2">#REF!</definedName>
    <definedName name="НДС" localSheetId="1">#REF!</definedName>
    <definedName name="НДС">#REF!</definedName>
    <definedName name="нет" localSheetId="2">#REF!</definedName>
    <definedName name="нет" localSheetId="1">#REF!</definedName>
    <definedName name="нет">#REF!</definedName>
    <definedName name="нзу" localSheetId="2">#REF!</definedName>
    <definedName name="нзу" localSheetId="1">#REF!</definedName>
    <definedName name="нзу">#REF!</definedName>
    <definedName name="ннр" localSheetId="2">#REF!</definedName>
    <definedName name="ннр" localSheetId="1">#REF!</definedName>
    <definedName name="ннр">#REF!</definedName>
    <definedName name="ннр0" localSheetId="2">#REF!</definedName>
    <definedName name="ннр0" localSheetId="1">#REF!</definedName>
    <definedName name="ннр0">#REF!</definedName>
    <definedName name="ннркс" localSheetId="2">#REF!</definedName>
    <definedName name="ннркс" localSheetId="1">#REF!</definedName>
    <definedName name="ннркс">#REF!</definedName>
    <definedName name="ннрс" localSheetId="2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2">#REF!</definedName>
    <definedName name="нр" localSheetId="1">#REF!</definedName>
    <definedName name="нр">#REF!</definedName>
    <definedName name="_xlnm.Print_Area" localSheetId="3">'ПНР Форма 8 '!$A$1:$S$53</definedName>
    <definedName name="_xlnm.Print_Area" localSheetId="2">'СМР Форма 8'!$A$1:$T$104</definedName>
    <definedName name="_xlnm.Print_Area" localSheetId="1">'экспертиза СМР'!$A$1:$K$71</definedName>
    <definedName name="оборз" localSheetId="3">#REF!</definedName>
    <definedName name="оборз" localSheetId="2">#REF!</definedName>
    <definedName name="оборз" localSheetId="1">#REF!</definedName>
    <definedName name="оборз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2">#REF!</definedName>
    <definedName name="Описание_объекта" localSheetId="1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2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1">#REF!</definedName>
    <definedName name="Описание_стройки">#REF!</definedName>
    <definedName name="Основание" localSheetId="2">#REF!</definedName>
    <definedName name="Основание" localSheetId="1">#REF!</definedName>
    <definedName name="Основание">#REF!</definedName>
    <definedName name="отп" localSheetId="2">#REF!</definedName>
    <definedName name="отп" localSheetId="1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2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2">#REF!</definedName>
    <definedName name="ператр1" localSheetId="1">#REF!</definedName>
    <definedName name="ператр1">#REF!</definedName>
    <definedName name="ператр2" localSheetId="2">#REF!</definedName>
    <definedName name="ператр2" localSheetId="1">#REF!</definedName>
    <definedName name="ператр2">#REF!</definedName>
    <definedName name="перм" localSheetId="2">#REF!</definedName>
    <definedName name="перм" localSheetId="1">#REF!</definedName>
    <definedName name="перм">#REF!</definedName>
    <definedName name="перо" localSheetId="2">#REF!</definedName>
    <definedName name="перо" localSheetId="1">#REF!</definedName>
    <definedName name="перо">#REF!</definedName>
    <definedName name="пЗуВр" localSheetId="2">#REF!</definedName>
    <definedName name="пЗуВр" localSheetId="1">#REF!</definedName>
    <definedName name="пЗуВр">#REF!</definedName>
    <definedName name="поток2" localSheetId="2">#REF!</definedName>
    <definedName name="поток2" localSheetId="1">#REF!</definedName>
    <definedName name="поток2">#REF!</definedName>
    <definedName name="пПрВр" localSheetId="2">#REF!</definedName>
    <definedName name="пПрВр" localSheetId="1">#REF!</definedName>
    <definedName name="пПрВр">#REF!</definedName>
    <definedName name="ПРВ" localSheetId="2">[3]ИДвалка!#REF!</definedName>
    <definedName name="ПРВ" localSheetId="1">[3]ИДвалка!#REF!</definedName>
    <definedName name="ПРВ">[3]ИДвалка!#REF!</definedName>
    <definedName name="прем" localSheetId="3">#REF!</definedName>
    <definedName name="прем" localSheetId="2">#REF!</definedName>
    <definedName name="прем" localSheetId="1">#REF!</definedName>
    <definedName name="прем">#REF!</definedName>
    <definedName name="премввод" localSheetId="2">#REF!</definedName>
    <definedName name="премввод" localSheetId="1">#REF!</definedName>
    <definedName name="премввод">#REF!</definedName>
    <definedName name="прибыль" localSheetId="2">#REF!</definedName>
    <definedName name="прибыль" localSheetId="1">#REF!</definedName>
    <definedName name="прибыль">#REF!</definedName>
    <definedName name="Проверил" localSheetId="2">#REF!</definedName>
    <definedName name="Проверил" localSheetId="1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1">[4]ЗП_ЮНГ!#REF!</definedName>
    <definedName name="прямаяЗП">[4]ЗП_ЮНГ!#REF!</definedName>
    <definedName name="р_пр" localSheetId="3">#REF!</definedName>
    <definedName name="р_пр" localSheetId="2">#REF!</definedName>
    <definedName name="р_пр" localSheetId="1">#REF!</definedName>
    <definedName name="р_пр">#REF!</definedName>
    <definedName name="Районный_к_т_к_ЗП" localSheetId="2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2">#REF!</definedName>
    <definedName name="рак" localSheetId="1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2">#REF!</definedName>
    <definedName name="рк" localSheetId="1">#REF!</definedName>
    <definedName name="рк">#REF!</definedName>
    <definedName name="с" localSheetId="2">#REF!</definedName>
    <definedName name="с" localSheetId="1">#REF!</definedName>
    <definedName name="с">#REF!</definedName>
    <definedName name="с21" localSheetId="2">#REF!</definedName>
    <definedName name="с21" localSheetId="1">#REF!</definedName>
    <definedName name="с21">#REF!</definedName>
    <definedName name="са" localSheetId="2">#REF!</definedName>
    <definedName name="са" localSheetId="1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2">#REF!</definedName>
    <definedName name="сн" localSheetId="1">#REF!</definedName>
    <definedName name="сн">#REF!</definedName>
    <definedName name="сн_рк" localSheetId="2">#REF!</definedName>
    <definedName name="сн_рк" localSheetId="1">#REF!</definedName>
    <definedName name="сн_рк">#REF!</definedName>
    <definedName name="Составил" localSheetId="2">#REF!</definedName>
    <definedName name="Составил" localSheetId="1">#REF!</definedName>
    <definedName name="Составил">#REF!</definedName>
    <definedName name="сп" localSheetId="2">#REF!</definedName>
    <definedName name="сп" localSheetId="1">#REF!</definedName>
    <definedName name="сп">#REF!</definedName>
    <definedName name="ссммрр" localSheetId="2">#REF!</definedName>
    <definedName name="ссммрр" localSheetId="1">#REF!</definedName>
    <definedName name="ссммрр">#REF!</definedName>
    <definedName name="сто" localSheetId="2">#REF!</definedName>
    <definedName name="сто" localSheetId="1">#REF!</definedName>
    <definedName name="сто">#REF!</definedName>
    <definedName name="сто2" localSheetId="2">#REF!</definedName>
    <definedName name="сто2" localSheetId="1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1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1">#REF!</definedName>
    <definedName name="сут">#REF!</definedName>
    <definedName name="т11" localSheetId="2">#REF!</definedName>
    <definedName name="т11" localSheetId="1">#REF!</definedName>
    <definedName name="т11">#REF!</definedName>
    <definedName name="т12" localSheetId="2">#REF!</definedName>
    <definedName name="т12" localSheetId="1">#REF!</definedName>
    <definedName name="т12">#REF!</definedName>
    <definedName name="т13" localSheetId="2">#REF!</definedName>
    <definedName name="т13" localSheetId="1">#REF!</definedName>
    <definedName name="т13">#REF!</definedName>
    <definedName name="т14" localSheetId="2">#REF!</definedName>
    <definedName name="т14" localSheetId="1">#REF!</definedName>
    <definedName name="т14">#REF!</definedName>
    <definedName name="т15" localSheetId="2">#REF!</definedName>
    <definedName name="т15" localSheetId="1">#REF!</definedName>
    <definedName name="т15">#REF!</definedName>
    <definedName name="т16" localSheetId="2">#REF!</definedName>
    <definedName name="т16" localSheetId="1">#REF!</definedName>
    <definedName name="т16">#REF!</definedName>
    <definedName name="т17" localSheetId="2">#REF!</definedName>
    <definedName name="т17" localSheetId="1">#REF!</definedName>
    <definedName name="т17">#REF!</definedName>
    <definedName name="т18" localSheetId="2">#REF!</definedName>
    <definedName name="т18" localSheetId="1">#REF!</definedName>
    <definedName name="т18">#REF!</definedName>
    <definedName name="т19" localSheetId="2">#REF!</definedName>
    <definedName name="т19" localSheetId="1">#REF!</definedName>
    <definedName name="т19">#REF!</definedName>
    <definedName name="т20" localSheetId="2">#REF!</definedName>
    <definedName name="т20" localSheetId="1">#REF!</definedName>
    <definedName name="т20">#REF!</definedName>
    <definedName name="т21" localSheetId="2">#REF!</definedName>
    <definedName name="т21" localSheetId="1">#REF!</definedName>
    <definedName name="т21">#REF!</definedName>
    <definedName name="т22" localSheetId="2">#REF!</definedName>
    <definedName name="т22" localSheetId="1">#REF!</definedName>
    <definedName name="т22">#REF!</definedName>
    <definedName name="т23" localSheetId="2">#REF!</definedName>
    <definedName name="т23" localSheetId="1">#REF!</definedName>
    <definedName name="т23">#REF!</definedName>
    <definedName name="т24" localSheetId="2">#REF!</definedName>
    <definedName name="т24" localSheetId="1">#REF!</definedName>
    <definedName name="т24">#REF!</definedName>
    <definedName name="т25" localSheetId="2">#REF!</definedName>
    <definedName name="т25" localSheetId="1">#REF!</definedName>
    <definedName name="т25">#REF!</definedName>
    <definedName name="т26" localSheetId="2">#REF!</definedName>
    <definedName name="т26" localSheetId="1">#REF!</definedName>
    <definedName name="т26">#REF!</definedName>
    <definedName name="т27" localSheetId="2">#REF!</definedName>
    <definedName name="т27" localSheetId="1">#REF!</definedName>
    <definedName name="т27">#REF!</definedName>
    <definedName name="т28" localSheetId="2">#REF!</definedName>
    <definedName name="т28" localSheetId="1">#REF!</definedName>
    <definedName name="т28">#REF!</definedName>
    <definedName name="т29" localSheetId="2">#REF!</definedName>
    <definedName name="т29" localSheetId="1">#REF!</definedName>
    <definedName name="т29">#REF!</definedName>
    <definedName name="т30" localSheetId="2">#REF!</definedName>
    <definedName name="т30" localSheetId="1">#REF!</definedName>
    <definedName name="т30">#REF!</definedName>
    <definedName name="т31" localSheetId="2">#REF!</definedName>
    <definedName name="т31" localSheetId="1">#REF!</definedName>
    <definedName name="т31">#REF!</definedName>
    <definedName name="т32" localSheetId="2">#REF!</definedName>
    <definedName name="т32" localSheetId="1">#REF!</definedName>
    <definedName name="т32">#REF!</definedName>
    <definedName name="т33" localSheetId="2">#REF!</definedName>
    <definedName name="т33" localSheetId="1">#REF!</definedName>
    <definedName name="т33">#REF!</definedName>
    <definedName name="т34" localSheetId="2">#REF!</definedName>
    <definedName name="т34" localSheetId="1">#REF!</definedName>
    <definedName name="т34">#REF!</definedName>
    <definedName name="т35" localSheetId="2">#REF!</definedName>
    <definedName name="т35" localSheetId="1">#REF!</definedName>
    <definedName name="т35">#REF!</definedName>
    <definedName name="т36" localSheetId="2">#REF!</definedName>
    <definedName name="т36" localSheetId="1">#REF!</definedName>
    <definedName name="т36">#REF!</definedName>
    <definedName name="т37" localSheetId="2">#REF!</definedName>
    <definedName name="т37" localSheetId="1">#REF!</definedName>
    <definedName name="т37">#REF!</definedName>
    <definedName name="т38" localSheetId="2">#REF!</definedName>
    <definedName name="т38" localSheetId="1">#REF!</definedName>
    <definedName name="т38">#REF!</definedName>
    <definedName name="т39" localSheetId="2">#REF!</definedName>
    <definedName name="т39" localSheetId="1">#REF!</definedName>
    <definedName name="т39">#REF!</definedName>
    <definedName name="т40" localSheetId="2">#REF!</definedName>
    <definedName name="т40" localSheetId="1">#REF!</definedName>
    <definedName name="т40">#REF!</definedName>
    <definedName name="т41" localSheetId="2">#REF!</definedName>
    <definedName name="т41" localSheetId="1">#REF!</definedName>
    <definedName name="т41">#REF!</definedName>
    <definedName name="т42" localSheetId="2">#REF!</definedName>
    <definedName name="т42" localSheetId="1">#REF!</definedName>
    <definedName name="т42">#REF!</definedName>
    <definedName name="т43" localSheetId="2">#REF!</definedName>
    <definedName name="т43" localSheetId="1">#REF!</definedName>
    <definedName name="т43">#REF!</definedName>
    <definedName name="т44" localSheetId="2">#REF!</definedName>
    <definedName name="т44" localSheetId="1">#REF!</definedName>
    <definedName name="т44">#REF!</definedName>
    <definedName name="т45" localSheetId="2">#REF!</definedName>
    <definedName name="т45" localSheetId="1">#REF!</definedName>
    <definedName name="т45">#REF!</definedName>
    <definedName name="т46" localSheetId="2">#REF!</definedName>
    <definedName name="т46" localSheetId="1">#REF!</definedName>
    <definedName name="т46">#REF!</definedName>
    <definedName name="т47" localSheetId="2">#REF!</definedName>
    <definedName name="т47" localSheetId="1">#REF!</definedName>
    <definedName name="т47">#REF!</definedName>
    <definedName name="т48" localSheetId="2">#REF!</definedName>
    <definedName name="т48" localSheetId="1">#REF!</definedName>
    <definedName name="т48">#REF!</definedName>
    <definedName name="т49" localSheetId="2">#REF!</definedName>
    <definedName name="т49" localSheetId="1">#REF!</definedName>
    <definedName name="т49">#REF!</definedName>
    <definedName name="т50" localSheetId="2">#REF!</definedName>
    <definedName name="т50" localSheetId="1">#REF!</definedName>
    <definedName name="т50">#REF!</definedName>
    <definedName name="т51" localSheetId="2">#REF!</definedName>
    <definedName name="т51" localSheetId="1">#REF!</definedName>
    <definedName name="т51">#REF!</definedName>
    <definedName name="т52" localSheetId="2">#REF!</definedName>
    <definedName name="т52" localSheetId="1">#REF!</definedName>
    <definedName name="т52">#REF!</definedName>
    <definedName name="т53" localSheetId="2">#REF!</definedName>
    <definedName name="т53" localSheetId="1">#REF!</definedName>
    <definedName name="т53">#REF!</definedName>
    <definedName name="т54" localSheetId="2">#REF!</definedName>
    <definedName name="т54" localSheetId="1">#REF!</definedName>
    <definedName name="т54">#REF!</definedName>
    <definedName name="т55" localSheetId="2">#REF!</definedName>
    <definedName name="т55" localSheetId="1">#REF!</definedName>
    <definedName name="т55">#REF!</definedName>
    <definedName name="т56" localSheetId="2">#REF!</definedName>
    <definedName name="т56" localSheetId="1">#REF!</definedName>
    <definedName name="т56">#REF!</definedName>
    <definedName name="т57" localSheetId="2">#REF!</definedName>
    <definedName name="т57" localSheetId="1">#REF!</definedName>
    <definedName name="т57">#REF!</definedName>
    <definedName name="т58" localSheetId="2">#REF!</definedName>
    <definedName name="т58" localSheetId="1">#REF!</definedName>
    <definedName name="т58">#REF!</definedName>
    <definedName name="т59" localSheetId="2">#REF!</definedName>
    <definedName name="т59" localSheetId="1">#REF!</definedName>
    <definedName name="т59">#REF!</definedName>
    <definedName name="т60" localSheetId="2">#REF!</definedName>
    <definedName name="т60" localSheetId="1">#REF!</definedName>
    <definedName name="т60">#REF!</definedName>
    <definedName name="тар" localSheetId="2">#REF!</definedName>
    <definedName name="тар" localSheetId="1">#REF!</definedName>
    <definedName name="тар">#REF!</definedName>
    <definedName name="Тарифы" localSheetId="2">#REF!</definedName>
    <definedName name="Тарифы" localSheetId="1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2">#REF!</definedName>
    <definedName name="тро" localSheetId="1">#REF!</definedName>
    <definedName name="тро">#REF!</definedName>
    <definedName name="трр" localSheetId="2">#REF!</definedName>
    <definedName name="трр" localSheetId="1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 localSheetId="1">#REF!</definedName>
    <definedName name="ФОТ">#REF!</definedName>
    <definedName name="фотм" localSheetId="2">#REF!</definedName>
    <definedName name="фотм" localSheetId="1">#REF!</definedName>
    <definedName name="фотм">#REF!</definedName>
    <definedName name="фотр" localSheetId="2">#REF!</definedName>
    <definedName name="фотр" localSheetId="1">#REF!</definedName>
    <definedName name="фотр">#REF!</definedName>
    <definedName name="челдн" localSheetId="2">#REF!</definedName>
    <definedName name="челдн" localSheetId="1">#REF!</definedName>
    <definedName name="челдн">#REF!</definedName>
    <definedName name="чм" localSheetId="2">#REF!</definedName>
    <definedName name="чм" localSheetId="1">#REF!</definedName>
    <definedName name="чм">#REF!</definedName>
    <definedName name="шшшшшшшшш" localSheetId="2">#REF!</definedName>
    <definedName name="шшшшшшшшш">#REF!</definedName>
    <definedName name="ьж" localSheetId="2">#REF!</definedName>
    <definedName name="ьж">#REF!</definedName>
    <definedName name="эмм" localSheetId="2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55" i="52" l="1"/>
  <c r="E54" i="52"/>
  <c r="E53" i="52"/>
  <c r="E21" i="52" l="1"/>
  <c r="E33" i="52" l="1"/>
  <c r="E18" i="52"/>
  <c r="E16" i="52" s="1"/>
  <c r="E40" i="52" l="1"/>
  <c r="E31" i="52" l="1"/>
  <c r="E36" i="52" l="1"/>
  <c r="E37" i="52"/>
  <c r="G16" i="52"/>
  <c r="I53" i="52" l="1"/>
  <c r="J53" i="52" s="1"/>
  <c r="I57" i="52" l="1"/>
  <c r="J57" i="52" s="1"/>
  <c r="I55" i="52"/>
  <c r="J55" i="52" s="1"/>
  <c r="I54" i="52"/>
  <c r="J54" i="52" s="1"/>
  <c r="E48" i="52"/>
  <c r="C48" i="52"/>
  <c r="B48" i="52"/>
  <c r="E47" i="52"/>
  <c r="C47" i="52"/>
  <c r="B47" i="52"/>
  <c r="E46" i="52"/>
  <c r="C46" i="52"/>
  <c r="B46" i="52"/>
  <c r="E45" i="52"/>
  <c r="C45" i="52"/>
  <c r="B45" i="52"/>
  <c r="E44" i="52"/>
  <c r="C44" i="52"/>
  <c r="B44" i="52"/>
  <c r="E43" i="52"/>
  <c r="C43" i="52"/>
  <c r="B43" i="52"/>
  <c r="G41" i="52"/>
  <c r="G34" i="52"/>
  <c r="G32" i="52"/>
  <c r="G29" i="52"/>
  <c r="G26" i="52"/>
  <c r="G22" i="52"/>
  <c r="E22" i="52"/>
  <c r="I21" i="52"/>
  <c r="J21" i="52" s="1"/>
  <c r="G19" i="52"/>
  <c r="E19" i="52"/>
  <c r="I18" i="52"/>
  <c r="I19" i="52" s="1"/>
  <c r="E15" i="52"/>
  <c r="J19" i="52" l="1"/>
  <c r="G30" i="52"/>
  <c r="G35" i="52" s="1"/>
  <c r="G38" i="52" s="1"/>
  <c r="G49" i="52" s="1"/>
  <c r="G52" i="52" s="1"/>
  <c r="J18" i="52"/>
  <c r="I16" i="52"/>
  <c r="J16" i="52" s="1"/>
  <c r="I22" i="52"/>
  <c r="J22" i="52" s="1"/>
  <c r="G59" i="52" l="1"/>
  <c r="H58" i="52" l="1"/>
  <c r="H55" i="52"/>
  <c r="H37" i="52"/>
  <c r="H33" i="52"/>
  <c r="H57" i="52"/>
  <c r="H56" i="52"/>
  <c r="H53" i="52"/>
  <c r="H36" i="52"/>
  <c r="H31" i="52"/>
  <c r="H26" i="52"/>
  <c r="H19" i="52"/>
  <c r="H22" i="52"/>
  <c r="H35" i="52"/>
  <c r="H54" i="52"/>
  <c r="H29" i="52"/>
  <c r="E56" i="52" l="1"/>
  <c r="I56" i="52" s="1"/>
  <c r="J56" i="52" s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I28" i="52" l="1"/>
  <c r="E34" i="52"/>
  <c r="I33" i="52"/>
  <c r="J60" i="1"/>
  <c r="J59" i="1"/>
  <c r="J61" i="1"/>
  <c r="J65" i="1" s="1"/>
  <c r="E32" i="52" l="1"/>
  <c r="I31" i="52"/>
  <c r="J31" i="52" s="1"/>
  <c r="E29" i="52"/>
  <c r="J28" i="52"/>
  <c r="I29" i="52"/>
  <c r="J33" i="52"/>
  <c r="J29" i="52" l="1"/>
  <c r="I24" i="52" l="1"/>
  <c r="E26" i="52"/>
  <c r="E30" i="52" s="1"/>
  <c r="E35" i="52" s="1"/>
  <c r="I36" i="52"/>
  <c r="J36" i="52" s="1"/>
  <c r="I37" i="52" l="1"/>
  <c r="J37" i="52" s="1"/>
  <c r="I26" i="52"/>
  <c r="J24" i="52"/>
  <c r="E38" i="52" l="1"/>
  <c r="E49" i="52" s="1"/>
  <c r="E52" i="52" s="1"/>
  <c r="E58" i="52" s="1"/>
  <c r="I58" i="52" s="1"/>
  <c r="J58" i="52" s="1"/>
  <c r="J26" i="52"/>
  <c r="I30" i="52"/>
  <c r="E59" i="52" l="1"/>
  <c r="F56" i="52" s="1"/>
  <c r="I52" i="52"/>
  <c r="J52" i="52" s="1"/>
  <c r="J30" i="52"/>
  <c r="I35" i="52"/>
  <c r="F53" i="52" l="1"/>
  <c r="F22" i="52"/>
  <c r="F35" i="52"/>
  <c r="F29" i="52"/>
  <c r="F36" i="52"/>
  <c r="I59" i="52"/>
  <c r="J59" i="52" s="1"/>
  <c r="F57" i="52"/>
  <c r="F19" i="52"/>
  <c r="F58" i="52"/>
  <c r="F37" i="52"/>
  <c r="F33" i="52"/>
  <c r="F54" i="52"/>
  <c r="F55" i="52"/>
  <c r="F31" i="52"/>
  <c r="F26" i="52"/>
  <c r="J35" i="52"/>
  <c r="I38" i="52"/>
  <c r="J38" i="52" s="1"/>
</calcChain>
</file>

<file path=xl/sharedStrings.xml><?xml version="1.0" encoding="utf-8"?>
<sst xmlns="http://schemas.openxmlformats.org/spreadsheetml/2006/main" count="458" uniqueCount="312">
  <si>
    <t>руб.</t>
  </si>
  <si>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</si>
  <si>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</si>
  <si>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</si>
  <si>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</si>
  <si>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</si>
  <si>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</si>
  <si>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</si>
  <si>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</si>
  <si>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</si>
  <si>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</si>
  <si>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</si>
  <si>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</si>
  <si>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</si>
  <si>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</si>
  <si>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</si>
  <si>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</si>
  <si>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</si>
  <si>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</si>
  <si>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</si>
  <si>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</si>
  <si>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</si>
  <si>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</si>
  <si>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</si>
  <si>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</si>
  <si>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</si>
  <si>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</si>
  <si>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</si>
  <si>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</si>
  <si>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</si>
  <si>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</si>
  <si>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</si>
  <si>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</si>
  <si>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</si>
  <si>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</si>
  <si>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</si>
  <si>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</si>
  <si>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</si>
  <si>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</si>
  <si>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</si>
  <si>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</si>
  <si>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</si>
  <si>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</si>
  <si>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</si>
  <si>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</si>
  <si>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</si>
  <si>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</si>
  <si>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</si>
  <si>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</si>
  <si>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</si>
  <si>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</si>
  <si>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</si>
  <si>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</si>
  <si>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</si>
  <si>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</si>
  <si>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</si>
  <si>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</si>
  <si>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</si>
  <si>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</si>
  <si>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</si>
  <si>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</si>
  <si>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</si>
  <si>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</si>
  <si>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</si>
  <si>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</si>
  <si>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</si>
  <si>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</si>
  <si>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</si>
  <si>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</si>
  <si>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</si>
  <si>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</si>
  <si>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№ сметы</t>
  </si>
  <si>
    <t>шт</t>
  </si>
  <si>
    <t>1</t>
  </si>
  <si>
    <t>Пусконаладочные работы</t>
  </si>
  <si>
    <t>Приложение №3</t>
  </si>
  <si>
    <t xml:space="preserve">к договору подряда №_________ от ___________2013г. </t>
  </si>
  <si>
    <t>Экспертиза стоимости работ</t>
  </si>
  <si>
    <t xml:space="preserve">Тип сделки № 1306 "Обустройство кустов скважин после бурения, реконструкция кустов скважин". </t>
  </si>
  <si>
    <t>Лот №</t>
  </si>
  <si>
    <t>1306.1.66</t>
  </si>
  <si>
    <t>№ 
п/п</t>
  </si>
  <si>
    <t xml:space="preserve">
Наименование работ и затрат</t>
  </si>
  <si>
    <t>Ед. изм</t>
  </si>
  <si>
    <t>Редакция ОЦиПТД по КС и РО</t>
  </si>
  <si>
    <t>Доля затрат</t>
  </si>
  <si>
    <t>Примечание</t>
  </si>
  <si>
    <t>%</t>
  </si>
  <si>
    <t>характеристика оборудования
и его масса</t>
  </si>
  <si>
    <t>изм.</t>
  </si>
  <si>
    <t>общая</t>
  </si>
  <si>
    <t>Проектные данные</t>
  </si>
  <si>
    <t>Затраты труда</t>
  </si>
  <si>
    <t>средняя з/п</t>
  </si>
  <si>
    <t>Затраты труда рабочих-строителей</t>
  </si>
  <si>
    <t>Итого по  затратам труда:</t>
  </si>
  <si>
    <t xml:space="preserve">Строительные машины и механизмы </t>
  </si>
  <si>
    <t>Итого по строительным машинам и механизмам:</t>
  </si>
  <si>
    <t xml:space="preserve">Транспорт материалов </t>
  </si>
  <si>
    <t>Итого по транспорту материалов:</t>
  </si>
  <si>
    <t>Итого по перебазировки строительной техники:</t>
  </si>
  <si>
    <t>Итого прямые затраты:</t>
  </si>
  <si>
    <t xml:space="preserve">Накладные расходы </t>
  </si>
  <si>
    <t xml:space="preserve">Сметная прибыль от ФОТ </t>
  </si>
  <si>
    <t>Итого  затрат</t>
  </si>
  <si>
    <t xml:space="preserve"> С зимнем удорожанием 6,35%</t>
  </si>
  <si>
    <t>Определяются в соответствии с ГСН 81-05-02-2007. Процент зимнего удорожания отражается в объектном сметном расчете.</t>
  </si>
  <si>
    <t>Перевозка вахт  1,5%</t>
  </si>
  <si>
    <r>
      <t xml:space="preserve">Учтено: перевозка вахт, ежедневная возка рабочих свыше 3 км. До места производства работ и содержание вахтовых поселков. </t>
    </r>
    <r>
      <rPr>
        <sz val="8"/>
        <color indexed="8"/>
        <rFont val="Times New Roman"/>
        <family val="1"/>
        <charset val="204"/>
      </rPr>
      <t>(Применяется в размере  не более 1,5%  в ОАО "СН-МНГ".)</t>
    </r>
  </si>
  <si>
    <t xml:space="preserve">Всего </t>
  </si>
  <si>
    <t>Сметная стоимость в ценах 2001 года:</t>
  </si>
  <si>
    <t>в том числе:</t>
  </si>
  <si>
    <t xml:space="preserve">Индекс:  </t>
  </si>
  <si>
    <t xml:space="preserve">Перебазировка техники осуществлена до объекта и учитывает  всю необходимую технику для обустройства куста скважин (отдаленность месторождения (К=1,1)).Принимается по факту выполненных работ. </t>
  </si>
  <si>
    <t>Принимается по факту выполненных работ)</t>
  </si>
  <si>
    <t>Всего в текущих ценах</t>
  </si>
  <si>
    <t>Общая стоимость материалов, в т.ч.:</t>
  </si>
  <si>
    <t>стоимость материалов Заказчика</t>
  </si>
  <si>
    <t>стоимость материалов Подрядчика</t>
  </si>
  <si>
    <t>Проезд через переправу "Ермаковская и по платным дорогам "Томскнефть" (по объектам Тайлаковского месторождения)</t>
  </si>
  <si>
    <t>Непредвиденные работы и затраты</t>
  </si>
  <si>
    <t>Всего в текущих ценах с учетом стоимости материалов</t>
  </si>
  <si>
    <t>Начальник УКС и РО</t>
  </si>
  <si>
    <t>Лещенко Е.В.</t>
  </si>
  <si>
    <t>Начальник ОЦиПТДпоКСиРО</t>
  </si>
  <si>
    <t>Дменова В.А.</t>
  </si>
  <si>
    <t>Специалист ОЦиПТДпоКСиРО</t>
  </si>
  <si>
    <t>Ваструкова И.А.</t>
  </si>
  <si>
    <t>Определены как средние накладные расходы от ФОТ (основных производственных рабочих и механизаторов)</t>
  </si>
  <si>
    <t>Определены как средняя СП  от ФОТ (основных производственных рабочих и механизаторов)</t>
  </si>
  <si>
    <t>Редакция ООО"УК "Монолит"</t>
  </si>
  <si>
    <t>Отклонение с ООО"УК "Монолит"</t>
  </si>
  <si>
    <t>Количество чел.часов основных рабочих  в расчетах  ООО"УК "Монолит" соответствует локальным сметным расчетам.</t>
  </si>
  <si>
    <t>В расчетах ООО "УК "Монолит" количество единиц используемой техники превышает необходимое для строительства.</t>
  </si>
  <si>
    <t>В редакции ООО"УК "Монолит" учтено лишнее количество рейсов перевозки материалов.</t>
  </si>
  <si>
    <t>1306.1.81</t>
  </si>
  <si>
    <t>Соответствует приложенному расчету стоимости материалов поставки Заказчика.</t>
  </si>
  <si>
    <t>Сумма по бизнес-плану:   46 169  тыс. руб.</t>
  </si>
  <si>
    <t>Кол-во скважин Куст №8</t>
  </si>
  <si>
    <t>Количество маш.часов эксплуатации машин и механизмов   соответствует  локальным ресурсным сметным расчетам. В редакции ООО "УК "Монолит" стоимость маш/час машин и механизмов превышает установленные РСТ ХМАО.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</si>
  <si>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</si>
  <si>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</si>
  <si>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</si>
  <si>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</si>
  <si>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</si>
  <si>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</si>
  <si>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</si>
  <si>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</si>
  <si>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</si>
  <si>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</si>
  <si>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</si>
  <si>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</si>
  <si>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</si>
  <si>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</si>
  <si>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</si>
  <si>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</si>
  <si>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</si>
  <si>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</si>
  <si>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</si>
  <si>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</si>
  <si>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</si>
  <si>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</si>
  <si>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Стройка:</t>
  </si>
  <si>
    <t>Объект: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</si>
  <si>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</si>
  <si>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</si>
  <si>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</si>
  <si>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</si>
  <si>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 км.</t>
  </si>
  <si>
    <t>ИТОГО</t>
  </si>
  <si>
    <t>Переправа, платная дорога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</si>
  <si>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</si>
  <si>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</si>
  <si>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</si>
  <si>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</si>
  <si>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</si>
  <si>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</si>
  <si>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</si>
  <si>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</si>
  <si>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</si>
  <si>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</si>
  <si>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</si>
  <si>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</si>
  <si>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</si>
  <si>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</si>
  <si>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</si>
  <si>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</si>
  <si>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</si>
  <si>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</si>
  <si>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 xml:space="preserve">Ед.изм. 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</si>
  <si>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</si>
  <si>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</si>
  <si>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</si>
  <si>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</si>
  <si>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</si>
  <si>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</si>
  <si>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</si>
  <si>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</si>
  <si>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</si>
  <si>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</si>
  <si>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</si>
  <si>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</si>
  <si>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</si>
  <si>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Обустройство Ватинского месторождения. Куст скважин №160.</t>
  </si>
  <si>
    <t>Куст скважин №160.</t>
  </si>
  <si>
    <t>Приямок П1 - 1шт</t>
  </si>
  <si>
    <t>Кабельная эстакада</t>
  </si>
  <si>
    <t>Монтаж КТПН</t>
  </si>
  <si>
    <t>Монтаж сетей электрических</t>
  </si>
  <si>
    <t>Монтаж средств КИПиА БГ</t>
  </si>
  <si>
    <t>Монтаж средств КИПиА ГЗУ</t>
  </si>
  <si>
    <t>Монтаж средств КИПиА УДХ</t>
  </si>
  <si>
    <t>Шкаф ЩМП-12</t>
  </si>
  <si>
    <t>Сети связи</t>
  </si>
  <si>
    <t>Пусконаладочные работы КТПН</t>
  </si>
  <si>
    <t>Пусконаладочные работы сети электрические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</si>
  <si>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</si>
  <si>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</si>
  <si>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</si>
  <si>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перевозка материалов</t>
  </si>
  <si>
    <t xml:space="preserve">ИТОГО по всем работам </t>
  </si>
  <si>
    <t>Перевозка рабочих свыше 3км.</t>
  </si>
  <si>
    <t xml:space="preserve">Уровень оплаты труда </t>
  </si>
  <si>
    <t xml:space="preserve">Индекс к общей сметной стоимости </t>
  </si>
  <si>
    <t>(….)</t>
  </si>
  <si>
    <t>Составление тех.отчета 1,5%</t>
  </si>
  <si>
    <t>Составление тех.отчета</t>
  </si>
  <si>
    <t>руб/мес.</t>
  </si>
  <si>
    <t>Прочие работы и затраты:</t>
  </si>
  <si>
    <t xml:space="preserve">Монтаж технологических нефтегазопроводов </t>
  </si>
  <si>
    <t>Приямок П1-1шт.</t>
  </si>
  <si>
    <t>Строительные работы</t>
  </si>
  <si>
    <t>Канализационные колодцы КГ1-КГ15</t>
  </si>
  <si>
    <t>Устройство основания под установку Мера 40-14-400 поз.1.1</t>
  </si>
  <si>
    <t>Монтаж измерительной установки Мера 40-10-400</t>
  </si>
  <si>
    <t>Устройство основания под УДХ 2Б-10 поз.3</t>
  </si>
  <si>
    <t>Монтаж установки дозирования химреагентов УДХ 4-1-2,5-2</t>
  </si>
  <si>
    <t>Основание под БКУ</t>
  </si>
  <si>
    <t>Монтаж блока БКУ</t>
  </si>
  <si>
    <t>Устройство основания под СУ ЭЦН и ТМПН поз.6</t>
  </si>
  <si>
    <t>Устройство основания под АВР (типовая)</t>
  </si>
  <si>
    <t>Устройство основания  ПКТПВР поз.5</t>
  </si>
  <si>
    <t>Установка прожекторной мачты  ПМС-32,5  поз.ПМ1</t>
  </si>
  <si>
    <t>Закрепление дренажной емкости V=25 м3 поз.2.1</t>
  </si>
  <si>
    <t>Монтаж дренажной емкости  V=25 м3</t>
  </si>
  <si>
    <t>Устройство основания под блок гребенки БГ поз.4.1</t>
  </si>
  <si>
    <t>Монтаж блока гребенки БГ-25-100-4</t>
  </si>
  <si>
    <t>Монтаж технологических нефтегазопроводов</t>
  </si>
  <si>
    <t>Монтаж водовода</t>
  </si>
  <si>
    <t>Монтаж АВР</t>
  </si>
  <si>
    <t>Монтаж прожекторной мачты</t>
  </si>
  <si>
    <t>Пусконаладочные работы АВР</t>
  </si>
  <si>
    <t>Пусконаладочные работы ПМС</t>
  </si>
  <si>
    <t>Пусконаладочные работы БГ</t>
  </si>
  <si>
    <t>Пусконаладочные работы ГЗУ</t>
  </si>
  <si>
    <t>Пусконаладочные работы УДХ</t>
  </si>
  <si>
    <t>Обустройство Тайлаковского месторождения нефти. Куст скважин №21.</t>
  </si>
  <si>
    <t>Куст скважин №21.</t>
  </si>
  <si>
    <t>4472/2014</t>
  </si>
  <si>
    <t>4473/2014</t>
  </si>
  <si>
    <t>4474/2014</t>
  </si>
  <si>
    <t>4475/2014</t>
  </si>
  <si>
    <t>4476/2014</t>
  </si>
  <si>
    <t>4477/2014</t>
  </si>
  <si>
    <t>4478/2014</t>
  </si>
  <si>
    <t>4479/2014</t>
  </si>
  <si>
    <t>4480/2014</t>
  </si>
  <si>
    <t>4481/2014</t>
  </si>
  <si>
    <t>4482/2014</t>
  </si>
  <si>
    <t>4483/2014</t>
  </si>
  <si>
    <t>4484/2014</t>
  </si>
  <si>
    <t>4485/2014</t>
  </si>
  <si>
    <t>4486/2014</t>
  </si>
  <si>
    <t>4487/2014</t>
  </si>
  <si>
    <t>4488/2014</t>
  </si>
  <si>
    <t>4489/2014</t>
  </si>
  <si>
    <t>4490/2014</t>
  </si>
  <si>
    <t>4491/2014</t>
  </si>
  <si>
    <t>4492/2014</t>
  </si>
  <si>
    <t>4493/2014</t>
  </si>
  <si>
    <t>4494/2014</t>
  </si>
  <si>
    <t>4495/2014</t>
  </si>
  <si>
    <t>4496/2014</t>
  </si>
  <si>
    <t>4497/2014</t>
  </si>
  <si>
    <t>4498/2014</t>
  </si>
  <si>
    <t>4499/2014</t>
  </si>
  <si>
    <t>4500/2014</t>
  </si>
  <si>
    <t>4501/2014</t>
  </si>
  <si>
    <t>4502/2014</t>
  </si>
  <si>
    <t>4503/2014</t>
  </si>
  <si>
    <t>4504/2014</t>
  </si>
  <si>
    <t>4505/2014</t>
  </si>
  <si>
    <t>4506/2014</t>
  </si>
  <si>
    <t>4507/2014</t>
  </si>
  <si>
    <t>4508/2014</t>
  </si>
  <si>
    <t>4509/2014</t>
  </si>
  <si>
    <t>4510/2014</t>
  </si>
  <si>
    <t>4511/2014</t>
  </si>
  <si>
    <t>4512/2014</t>
  </si>
  <si>
    <t>4513/2014</t>
  </si>
  <si>
    <t>4514/2014</t>
  </si>
  <si>
    <t>4515/2014</t>
  </si>
  <si>
    <t>4516/2014</t>
  </si>
  <si>
    <t>4517/2014</t>
  </si>
  <si>
    <t>4518/2014</t>
  </si>
  <si>
    <t>4519/2014</t>
  </si>
  <si>
    <t>4520/2014</t>
  </si>
  <si>
    <t>4521/2014</t>
  </si>
  <si>
    <t>4522/2014</t>
  </si>
  <si>
    <t>4523/2014</t>
  </si>
  <si>
    <t>4524/2014</t>
  </si>
  <si>
    <t>4525/2014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</si>
</sst>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0.000000"/>
    <numFmt numFmtId="189" formatCode="0.0%"/>
    <numFmt numFmtId="190" formatCode="#,##0.0000000"/>
    <numFmt numFmtId="191" formatCode="0.00_)"/>
    <numFmt numFmtId="192" formatCode="#."/>
    <numFmt numFmtId="193" formatCode="_-&quot;Ј&quot;* #,##0.00_-;\-&quot;Ј&quot;* #,##0.00_-;_-&quot;Ј&quot;* &quot;-&quot;??_-;_-@_-"/>
    <numFmt numFmtId="194" formatCode="#,##0.000000"/>
    <numFmt numFmtId="195" formatCode="#,##0.0"/>
  </numFmts>
  <fonts count="11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sz val="8"/>
      <name val="Times New Roman"/>
      <family val="1"/>
    </font>
    <font>
      <b/>
      <sz val="10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color indexed="10"/>
      <name val="Times New Roman"/>
      <family val="1"/>
      <charset val="1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8"/>
      <color indexed="8"/>
      <name val="Times New Roman"/>
      <family val="1"/>
      <charset val="1"/>
    </font>
    <font>
      <sz val="10"/>
      <color theme="0"/>
      <name val="Times New Roman"/>
      <family val="1"/>
      <charset val="204"/>
    </font>
    <font>
      <sz val="8"/>
      <color indexed="12"/>
      <name val="Times New Roman"/>
      <family val="1"/>
    </font>
    <font>
      <i/>
      <sz val="10"/>
      <color indexed="12"/>
      <name val="Times New Roman"/>
      <family val="1"/>
      <charset val="1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  <charset val="1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i/>
      <sz val="10"/>
      <color indexed="12"/>
      <name val="Times New Roman"/>
      <family val="1"/>
    </font>
    <font>
      <i/>
      <sz val="10"/>
      <color indexed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1"/>
    </font>
    <font>
      <b/>
      <sz val="10"/>
      <color indexed="10"/>
      <name val="Times New Roman"/>
      <family val="1"/>
      <charset val="1"/>
    </font>
    <font>
      <sz val="8"/>
      <color indexed="10"/>
      <name val="Times New Roman"/>
      <family val="1"/>
      <charset val="1"/>
    </font>
    <font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i/>
      <sz val="10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1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611">
    <xf numFmtId="4" fontId="0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1" fillId="0" borderId="0"/>
    <xf numFmtId="0" fontId="48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8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68" fontId="51" fillId="0" borderId="0" applyFill="0" applyBorder="0" applyAlignment="0"/>
    <xf numFmtId="175" fontId="28" fillId="0" borderId="0" applyFill="0" applyBorder="0" applyAlignment="0"/>
    <xf numFmtId="176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38" fontId="52" fillId="0" borderId="0" applyFont="0" applyFill="0" applyBorder="0" applyAlignment="0" applyProtection="0"/>
    <xf numFmtId="173" fontId="28" fillId="0" borderId="0" applyFont="0" applyFill="0" applyBorder="0" applyAlignment="0" applyProtection="0"/>
    <xf numFmtId="3" fontId="53" fillId="0" borderId="0" applyFont="0" applyFill="0" applyBorder="0" applyAlignment="0" applyProtection="0"/>
    <xf numFmtId="0" fontId="54" fillId="0" borderId="0"/>
    <xf numFmtId="178" fontId="52" fillId="0" borderId="0" applyFont="0" applyFill="0" applyBorder="0" applyAlignment="0" applyProtection="0"/>
    <xf numFmtId="174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4" fontId="55" fillId="0" borderId="0" applyFill="0" applyBorder="0" applyAlignment="0"/>
    <xf numFmtId="38" fontId="56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0" fontId="49" fillId="0" borderId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57" fillId="0" borderId="0">
      <protection locked="0"/>
    </xf>
    <xf numFmtId="0" fontId="57" fillId="0" borderId="0">
      <protection locked="0"/>
    </xf>
    <xf numFmtId="0" fontId="58" fillId="0" borderId="0">
      <protection locked="0"/>
    </xf>
    <xf numFmtId="0" fontId="57" fillId="0" borderId="0">
      <protection locked="0"/>
    </xf>
    <xf numFmtId="0" fontId="59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38" fontId="62" fillId="16" borderId="0" applyNumberFormat="0" applyBorder="0" applyAlignment="0" applyProtection="0"/>
    <xf numFmtId="0" fontId="63" fillId="0" borderId="2" applyNumberFormat="0" applyAlignment="0" applyProtection="0">
      <alignment horizontal="left" vertical="center"/>
    </xf>
    <xf numFmtId="0" fontId="63" fillId="0" borderId="3">
      <alignment horizontal="left" vertical="center"/>
    </xf>
    <xf numFmtId="0" fontId="64" fillId="0" borderId="0" applyNumberFormat="0" applyFill="0" applyBorder="0" applyAlignment="0" applyProtection="0"/>
    <xf numFmtId="0" fontId="65" fillId="0" borderId="0"/>
    <xf numFmtId="0" fontId="66" fillId="0" borderId="0"/>
    <xf numFmtId="0" fontId="67" fillId="0" borderId="0"/>
    <xf numFmtId="0" fontId="68" fillId="0" borderId="0"/>
    <xf numFmtId="0" fontId="45" fillId="0" borderId="0"/>
    <xf numFmtId="0" fontId="46" fillId="0" borderId="0"/>
    <xf numFmtId="182" fontId="28" fillId="0" borderId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69" fillId="0" borderId="0" applyNumberFormat="0" applyFill="0" applyBorder="0" applyAlignment="0" applyProtection="0">
      <alignment vertical="top"/>
      <protection locked="0"/>
    </xf>
    <xf numFmtId="0" fontId="42" fillId="0" borderId="0"/>
    <xf numFmtId="10" fontId="62" fillId="17" borderId="4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 applyNumberFormat="0" applyFill="0" applyBorder="0" applyAlignment="0" applyProtection="0"/>
    <xf numFmtId="171" fontId="28" fillId="0" borderId="0"/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42" fillId="0" borderId="0"/>
    <xf numFmtId="0" fontId="48" fillId="0" borderId="0"/>
    <xf numFmtId="0" fontId="41" fillId="0" borderId="0" applyNumberFormat="0" applyBorder="0">
      <alignment horizontal="center" vertical="center" wrapText="1"/>
    </xf>
    <xf numFmtId="0" fontId="49" fillId="0" borderId="0"/>
    <xf numFmtId="173" fontId="28" fillId="0" borderId="0" applyFont="0" applyFill="0" applyBorder="0" applyAlignment="0" applyProtection="0"/>
    <xf numFmtId="183" fontId="28" fillId="0" borderId="0" applyFont="0" applyFill="0" applyBorder="0" applyAlignment="0" applyProtection="0"/>
    <xf numFmtId="10" fontId="49" fillId="0" borderId="0" applyFont="0" applyFill="0" applyBorder="0" applyAlignment="0" applyProtection="0"/>
    <xf numFmtId="172" fontId="48" fillId="0" borderId="0" applyFill="0" applyBorder="0" applyAlignment="0"/>
    <xf numFmtId="184" fontId="48" fillId="0" borderId="0" applyFill="0" applyBorder="0" applyAlignment="0"/>
    <xf numFmtId="172" fontId="48" fillId="0" borderId="0" applyFill="0" applyBorder="0" applyAlignment="0"/>
    <xf numFmtId="175" fontId="28" fillId="0" borderId="0" applyFill="0" applyBorder="0" applyAlignment="0"/>
    <xf numFmtId="184" fontId="48" fillId="0" borderId="0" applyFill="0" applyBorder="0" applyAlignment="0"/>
    <xf numFmtId="0" fontId="49" fillId="0" borderId="0"/>
    <xf numFmtId="3" fontId="19" fillId="0" borderId="6" applyNumberFormat="0" applyAlignment="0">
      <alignment vertical="top"/>
    </xf>
    <xf numFmtId="0" fontId="62" fillId="0" borderId="0"/>
    <xf numFmtId="3" fontId="41" fillId="0" borderId="0" applyFont="0" applyFill="0" applyBorder="0" applyAlignment="0"/>
    <xf numFmtId="0" fontId="41" fillId="0" borderId="0"/>
    <xf numFmtId="49" fontId="70" fillId="0" borderId="0" applyFill="0" applyBorder="0" applyAlignment="0"/>
    <xf numFmtId="176" fontId="28" fillId="0" borderId="0" applyFill="0" applyBorder="0" applyAlignment="0"/>
    <xf numFmtId="177" fontId="28" fillId="0" borderId="0" applyFill="0" applyBorder="0" applyAlignment="0"/>
    <xf numFmtId="169" fontId="28" fillId="0" borderId="0">
      <alignment horizontal="left"/>
    </xf>
    <xf numFmtId="185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7" fillId="0" borderId="4">
      <alignment horizontal="center"/>
    </xf>
    <xf numFmtId="0" fontId="28" fillId="0" borderId="0">
      <alignment vertical="top"/>
    </xf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7" fillId="0" borderId="4">
      <alignment horizontal="center"/>
    </xf>
    <xf numFmtId="0" fontId="7" fillId="0" borderId="0">
      <alignment vertical="top"/>
    </xf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71" fillId="16" borderId="9"/>
    <xf numFmtId="14" fontId="41" fillId="0" borderId="0">
      <alignment horizontal="right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2" fillId="0" borderId="4">
      <alignment horizontal="right"/>
    </xf>
    <xf numFmtId="0" fontId="28" fillId="0" borderId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7" fillId="0" borderId="4">
      <alignment horizontal="center" wrapText="1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28" fillId="0" borderId="0">
      <alignment vertical="top"/>
    </xf>
    <xf numFmtId="0" fontId="28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1" fillId="0" borderId="0">
      <alignment vertical="center"/>
    </xf>
    <xf numFmtId="4" fontId="41" fillId="0" borderId="0">
      <alignment vertical="center"/>
    </xf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76" fillId="0" borderId="0">
      <alignment vertical="center"/>
    </xf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4" fontId="76" fillId="0" borderId="0">
      <alignment vertical="center"/>
    </xf>
    <xf numFmtId="4" fontId="76" fillId="0" borderId="0">
      <alignment vertical="center"/>
    </xf>
    <xf numFmtId="0" fontId="28" fillId="0" borderId="0"/>
    <xf numFmtId="4" fontId="41" fillId="0" borderId="0">
      <alignment vertical="center"/>
    </xf>
    <xf numFmtId="0" fontId="28" fillId="0" borderId="0"/>
    <xf numFmtId="4" fontId="41" fillId="0" borderId="0">
      <alignment vertical="center"/>
    </xf>
    <xf numFmtId="4" fontId="44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28" fillId="0" borderId="0">
      <alignment vertical="center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" fillId="0" borderId="4">
      <alignment horizontal="center" wrapText="1"/>
    </xf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72" fillId="25" borderId="4">
      <alignment horizontal="left"/>
    </xf>
    <xf numFmtId="0" fontId="73" fillId="25" borderId="4">
      <alignment horizontal="left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9" fontId="28" fillId="0" borderId="0" applyFont="0" applyFill="0" applyBorder="0" applyAlignment="0" applyProtection="0"/>
    <xf numFmtId="0" fontId="74" fillId="27" borderId="16">
      <alignment horizontal="centerContinuous"/>
    </xf>
    <xf numFmtId="0" fontId="7" fillId="0" borderId="4">
      <alignment horizontal="center"/>
    </xf>
    <xf numFmtId="0" fontId="7" fillId="0" borderId="4">
      <alignment horizontal="center" wrapText="1"/>
    </xf>
    <xf numFmtId="0" fontId="28" fillId="0" borderId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4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25" borderId="4" applyNumberFormat="0" applyAlignment="0">
      <alignment horizontal="left"/>
    </xf>
    <xf numFmtId="0" fontId="28" fillId="25" borderId="4" applyNumberFormat="0" applyAlignment="0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0" borderId="0">
      <alignment horizontal="center"/>
    </xf>
    <xf numFmtId="186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64" fontId="41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4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0" fontId="28" fillId="0" borderId="0"/>
    <xf numFmtId="0" fontId="7" fillId="0" borderId="0">
      <alignment horizontal="left" vertical="top"/>
    </xf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4" fontId="42" fillId="0" borderId="4"/>
    <xf numFmtId="0" fontId="7" fillId="0" borderId="0"/>
    <xf numFmtId="0" fontId="28" fillId="0" borderId="0"/>
    <xf numFmtId="0" fontId="28" fillId="0" borderId="0"/>
    <xf numFmtId="0" fontId="28" fillId="0" borderId="0"/>
    <xf numFmtId="0" fontId="41" fillId="0" borderId="0"/>
    <xf numFmtId="0" fontId="28" fillId="0" borderId="4">
      <alignment vertical="top" wrapText="1"/>
    </xf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42" fillId="0" borderId="0"/>
    <xf numFmtId="0" fontId="103" fillId="0" borderId="0"/>
    <xf numFmtId="0" fontId="42" fillId="0" borderId="0"/>
    <xf numFmtId="0" fontId="104" fillId="0" borderId="0"/>
    <xf numFmtId="0" fontId="103" fillId="0" borderId="0" applyProtection="0"/>
    <xf numFmtId="0" fontId="48" fillId="0" borderId="0"/>
    <xf numFmtId="0" fontId="49" fillId="0" borderId="0"/>
    <xf numFmtId="0" fontId="48" fillId="0" borderId="0"/>
    <xf numFmtId="4" fontId="47" fillId="0" borderId="0">
      <alignment vertical="center"/>
    </xf>
    <xf numFmtId="0" fontId="48" fillId="0" borderId="0"/>
    <xf numFmtId="0" fontId="41" fillId="0" borderId="0"/>
    <xf numFmtId="0" fontId="48" fillId="0" borderId="0"/>
    <xf numFmtId="0" fontId="50" fillId="0" borderId="0"/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192" fontId="107" fillId="0" borderId="0">
      <protection locked="0"/>
    </xf>
    <xf numFmtId="192" fontId="107" fillId="0" borderId="0">
      <protection locked="0"/>
    </xf>
    <xf numFmtId="192" fontId="107" fillId="0" borderId="0">
      <protection locked="0"/>
    </xf>
    <xf numFmtId="192" fontId="107" fillId="0" borderId="98">
      <protection locked="0"/>
    </xf>
    <xf numFmtId="0" fontId="108" fillId="0" borderId="0"/>
    <xf numFmtId="192" fontId="109" fillId="0" borderId="0">
      <protection locked="0"/>
    </xf>
    <xf numFmtId="192" fontId="109" fillId="0" borderId="0"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181" fontId="42" fillId="0" borderId="0" applyFont="0" applyFill="0" applyBorder="0" applyAlignment="0" applyProtection="0"/>
    <xf numFmtId="193" fontId="42" fillId="0" borderId="0" applyFont="0" applyFill="0" applyBorder="0" applyAlignment="0" applyProtection="0"/>
    <xf numFmtId="38" fontId="52" fillId="0" borderId="1">
      <alignment vertical="center"/>
    </xf>
    <xf numFmtId="4" fontId="49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25" fillId="7" borderId="7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7" fillId="0" borderId="0"/>
    <xf numFmtId="0" fontId="7" fillId="0" borderId="0"/>
    <xf numFmtId="0" fontId="33" fillId="23" borderId="14" applyNumberFormat="0" applyAlignment="0" applyProtection="0"/>
    <xf numFmtId="0" fontId="7" fillId="0" borderId="4">
      <alignment horizontal="center" wrapText="1"/>
    </xf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1" fillId="0" borderId="0">
      <alignment vertical="center"/>
    </xf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3" fillId="0" borderId="0">
      <alignment vertical="center"/>
    </xf>
    <xf numFmtId="4" fontId="23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/>
    <xf numFmtId="0" fontId="28" fillId="26" borderId="15" applyNumberFormat="0" applyFont="0" applyAlignment="0" applyProtection="0"/>
    <xf numFmtId="186" fontId="68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38" fillId="0" borderId="17" applyNumberFormat="0" applyFill="0" applyAlignment="0" applyProtection="0"/>
    <xf numFmtId="0" fontId="7" fillId="0" borderId="0">
      <alignment horizontal="center" vertical="top" wrapText="1"/>
    </xf>
    <xf numFmtId="0" fontId="28" fillId="0" borderId="0">
      <alignment vertical="justify"/>
    </xf>
    <xf numFmtId="0" fontId="110" fillId="0" borderId="0"/>
    <xf numFmtId="192" fontId="10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</cellStyleXfs>
  <cellXfs count="724">
    <xf numFmtId="0" fontId="0" fillId="0" borderId="0" xfId="0" applyNumberFormat="1" applyAlignment="1"/>
    <xf numFmtId="0" fontId="7" fillId="0" borderId="0" xfId="0" applyNumberFormat="1" applyFont="1" applyAlignment="1"/>
    <xf numFmtId="0" fontId="8" fillId="0" borderId="0" xfId="0" applyNumberFormat="1" applyFont="1" applyAlignment="1"/>
    <xf numFmtId="0" fontId="9" fillId="0" borderId="18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/>
    <xf numFmtId="0" fontId="9" fillId="0" borderId="0" xfId="0" applyNumberFormat="1" applyFont="1" applyAlignment="1"/>
    <xf numFmtId="0" fontId="11" fillId="0" borderId="19" xfId="0" applyNumberFormat="1" applyFont="1" applyBorder="1" applyAlignment="1"/>
    <xf numFmtId="0" fontId="12" fillId="0" borderId="18" xfId="0" applyNumberFormat="1" applyFont="1" applyBorder="1" applyAlignment="1">
      <alignment horizontal="center"/>
    </xf>
    <xf numFmtId="164" fontId="12" fillId="0" borderId="18" xfId="861" applyFont="1" applyFill="1" applyBorder="1" applyAlignment="1" applyProtection="1"/>
    <xf numFmtId="164" fontId="12" fillId="28" borderId="18" xfId="861" applyFont="1" applyFill="1" applyBorder="1" applyAlignment="1" applyProtection="1"/>
    <xf numFmtId="164" fontId="12" fillId="0" borderId="18" xfId="861" applyFont="1" applyFill="1" applyBorder="1" applyAlignment="1" applyProtection="1">
      <alignment horizontal="right"/>
    </xf>
    <xf numFmtId="164" fontId="13" fillId="0" borderId="18" xfId="861" applyFont="1" applyFill="1" applyBorder="1" applyAlignment="1" applyProtection="1"/>
    <xf numFmtId="164" fontId="14" fillId="0" borderId="18" xfId="861" applyNumberFormat="1" applyFont="1" applyFill="1" applyBorder="1" applyAlignment="1" applyProtection="1"/>
    <xf numFmtId="0" fontId="12" fillId="0" borderId="19" xfId="0" applyNumberFormat="1" applyFont="1" applyBorder="1" applyAlignment="1"/>
    <xf numFmtId="165" fontId="8" fillId="0" borderId="18" xfId="861" applyNumberFormat="1" applyFont="1" applyFill="1" applyBorder="1" applyAlignment="1" applyProtection="1"/>
    <xf numFmtId="0" fontId="15" fillId="0" borderId="19" xfId="0" applyNumberFormat="1" applyFont="1" applyBorder="1" applyAlignment="1">
      <alignment horizontal="left" vertical="top"/>
    </xf>
    <xf numFmtId="0" fontId="11" fillId="0" borderId="19" xfId="0" applyNumberFormat="1" applyFont="1" applyBorder="1" applyAlignment="1">
      <alignment horizontal="left" vertical="top"/>
    </xf>
    <xf numFmtId="164" fontId="8" fillId="0" borderId="18" xfId="861" applyNumberFormat="1" applyFont="1" applyFill="1" applyBorder="1" applyAlignment="1" applyProtection="1"/>
    <xf numFmtId="166" fontId="13" fillId="0" borderId="18" xfId="861" applyNumberFormat="1" applyFont="1" applyFill="1" applyBorder="1" applyAlignment="1" applyProtection="1"/>
    <xf numFmtId="164" fontId="16" fillId="0" borderId="18" xfId="861" applyFont="1" applyFill="1" applyBorder="1" applyAlignment="1" applyProtection="1"/>
    <xf numFmtId="164" fontId="16" fillId="28" borderId="18" xfId="861" applyFont="1" applyFill="1" applyBorder="1" applyAlignment="1" applyProtection="1"/>
    <xf numFmtId="164" fontId="13" fillId="29" borderId="18" xfId="861" applyNumberFormat="1" applyFont="1" applyFill="1" applyBorder="1" applyAlignment="1" applyProtection="1"/>
    <xf numFmtId="167" fontId="13" fillId="29" borderId="18" xfId="861" applyNumberFormat="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167" fontId="13" fillId="0" borderId="18" xfId="861" applyNumberFormat="1" applyFont="1" applyFill="1" applyBorder="1" applyAlignment="1" applyProtection="1"/>
    <xf numFmtId="0" fontId="17" fillId="0" borderId="19" xfId="0" applyNumberFormat="1" applyFont="1" applyBorder="1" applyAlignment="1"/>
    <xf numFmtId="164" fontId="12" fillId="29" borderId="18" xfId="86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6" fontId="12" fillId="28" borderId="18" xfId="861" applyNumberFormat="1" applyFont="1" applyFill="1" applyBorder="1" applyAlignment="1" applyProtection="1"/>
    <xf numFmtId="0" fontId="11" fillId="0" borderId="19" xfId="0" applyNumberFormat="1" applyFont="1" applyBorder="1" applyAlignment="1">
      <alignment horizontal="left" wrapText="1"/>
    </xf>
    <xf numFmtId="164" fontId="7" fillId="28" borderId="18" xfId="861" applyFont="1" applyFill="1" applyBorder="1" applyAlignment="1" applyProtection="1"/>
    <xf numFmtId="164" fontId="7" fillId="0" borderId="18" xfId="861" applyFont="1" applyFill="1" applyBorder="1" applyAlignment="1" applyProtection="1"/>
    <xf numFmtId="164" fontId="7" fillId="28" borderId="0" xfId="861" applyFont="1" applyFill="1" applyBorder="1" applyAlignment="1" applyProtection="1"/>
    <xf numFmtId="0" fontId="7" fillId="0" borderId="18" xfId="0" applyNumberFormat="1" applyFont="1" applyBorder="1" applyAlignment="1"/>
    <xf numFmtId="0" fontId="18" fillId="0" borderId="18" xfId="0" applyNumberFormat="1" applyFont="1" applyBorder="1" applyAlignment="1"/>
    <xf numFmtId="0" fontId="7" fillId="0" borderId="18" xfId="0" applyNumberFormat="1" applyFont="1" applyFill="1" applyBorder="1" applyAlignment="1"/>
    <xf numFmtId="0" fontId="7" fillId="28" borderId="18" xfId="0" applyNumberFormat="1" applyFont="1" applyFill="1" applyBorder="1" applyAlignment="1"/>
    <xf numFmtId="0" fontId="12" fillId="0" borderId="18" xfId="0" applyNumberFormat="1" applyFont="1" applyBorder="1" applyAlignment="1"/>
    <xf numFmtId="2" fontId="7" fillId="0" borderId="18" xfId="0" applyNumberFormat="1" applyFont="1" applyFill="1" applyBorder="1" applyAlignment="1">
      <alignment horizontal="center"/>
    </xf>
    <xf numFmtId="0" fontId="12" fillId="0" borderId="0" xfId="0" applyNumberFormat="1" applyFont="1" applyAlignment="1"/>
    <xf numFmtId="164" fontId="7" fillId="0" borderId="0" xfId="861" applyFont="1" applyFill="1" applyBorder="1" applyAlignment="1" applyProtection="1"/>
    <xf numFmtId="165" fontId="14" fillId="0" borderId="20" xfId="0" applyNumberFormat="1" applyFont="1" applyBorder="1" applyAlignment="1"/>
    <xf numFmtId="164" fontId="8" fillId="0" borderId="0" xfId="0" applyNumberFormat="1" applyFont="1" applyAlignment="1"/>
    <xf numFmtId="164" fontId="7" fillId="0" borderId="0" xfId="0" applyNumberFormat="1" applyFont="1" applyAlignment="1"/>
    <xf numFmtId="164" fontId="8" fillId="0" borderId="0" xfId="861" applyFont="1" applyFill="1" applyBorder="1" applyAlignment="1" applyProtection="1"/>
    <xf numFmtId="168" fontId="7" fillId="0" borderId="0" xfId="0" applyNumberFormat="1" applyFont="1" applyAlignment="1"/>
    <xf numFmtId="0" fontId="77" fillId="0" borderId="0" xfId="678" applyNumberFormat="1" applyFont="1" applyBorder="1" applyAlignment="1">
      <alignment horizontal="center" vertical="center"/>
    </xf>
    <xf numFmtId="0" fontId="77" fillId="0" borderId="0" xfId="678" applyNumberFormat="1" applyFont="1" applyBorder="1" applyAlignment="1">
      <alignment horizontal="left"/>
    </xf>
    <xf numFmtId="0" fontId="77" fillId="0" borderId="0" xfId="678" applyNumberFormat="1" applyFont="1" applyBorder="1" applyAlignment="1"/>
    <xf numFmtId="0" fontId="77" fillId="0" borderId="0" xfId="678" applyNumberFormat="1" applyFont="1" applyBorder="1" applyAlignment="1">
      <alignment horizontal="center"/>
    </xf>
    <xf numFmtId="0" fontId="77" fillId="0" borderId="0" xfId="678" applyNumberFormat="1" applyFont="1" applyAlignment="1">
      <alignment horizontal="center"/>
    </xf>
    <xf numFmtId="0" fontId="78" fillId="0" borderId="0" xfId="678" applyNumberFormat="1" applyFont="1" applyBorder="1" applyAlignment="1">
      <alignment wrapText="1"/>
    </xf>
    <xf numFmtId="0" fontId="41" fillId="0" borderId="0" xfId="678" applyNumberFormat="1" applyFont="1" applyAlignment="1"/>
    <xf numFmtId="0" fontId="79" fillId="0" borderId="0" xfId="678" applyNumberFormat="1" applyFon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75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/>
    </xf>
    <xf numFmtId="0" fontId="77" fillId="0" borderId="73" xfId="678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77" fillId="0" borderId="48" xfId="678" applyNumberFormat="1" applyFont="1" applyBorder="1" applyAlignment="1">
      <alignment horizontal="center" vertical="center"/>
    </xf>
    <xf numFmtId="0" fontId="77" fillId="0" borderId="48" xfId="678" applyNumberFormat="1" applyFont="1" applyBorder="1" applyAlignment="1">
      <alignment horizontal="center" vertical="center" wrapText="1"/>
    </xf>
    <xf numFmtId="0" fontId="77" fillId="0" borderId="0" xfId="678" applyNumberFormat="1" applyFont="1" applyBorder="1" applyAlignment="1">
      <alignment horizontal="center" vertical="center" wrapText="1"/>
    </xf>
    <xf numFmtId="0" fontId="77" fillId="0" borderId="49" xfId="678" applyNumberFormat="1" applyFont="1" applyBorder="1" applyAlignment="1">
      <alignment horizontal="center" vertical="center"/>
    </xf>
    <xf numFmtId="0" fontId="78" fillId="0" borderId="48" xfId="678" applyNumberFormat="1" applyFont="1" applyBorder="1" applyAlignment="1">
      <alignment wrapText="1"/>
    </xf>
    <xf numFmtId="0" fontId="81" fillId="0" borderId="9" xfId="678" applyNumberFormat="1" applyFont="1" applyBorder="1" applyAlignment="1">
      <alignment horizontal="center" vertical="center"/>
    </xf>
    <xf numFmtId="0" fontId="81" fillId="0" borderId="2" xfId="678" applyNumberFormat="1" applyFont="1" applyBorder="1" applyAlignment="1">
      <alignment horizontal="center" vertical="center"/>
    </xf>
    <xf numFmtId="0" fontId="81" fillId="0" borderId="68" xfId="678" applyNumberFormat="1" applyFont="1" applyBorder="1" applyAlignment="1">
      <alignment horizontal="center" vertical="center"/>
    </xf>
    <xf numFmtId="0" fontId="81" fillId="0" borderId="46" xfId="678" applyNumberFormat="1" applyFont="1" applyBorder="1" applyAlignment="1">
      <alignment horizontal="center" vertical="center"/>
    </xf>
    <xf numFmtId="0" fontId="41" fillId="0" borderId="0" xfId="678" applyNumberFormat="1" applyFont="1" applyAlignment="1">
      <alignment vertical="center"/>
    </xf>
    <xf numFmtId="0" fontId="82" fillId="0" borderId="63" xfId="678" applyNumberFormat="1" applyFont="1" applyBorder="1" applyAlignment="1">
      <alignment horizontal="center" vertical="center"/>
    </xf>
    <xf numFmtId="0" fontId="82" fillId="0" borderId="27" xfId="678" applyNumberFormat="1" applyFont="1" applyBorder="1" applyAlignment="1">
      <alignment horizontal="center" vertical="center"/>
    </xf>
    <xf numFmtId="0" fontId="83" fillId="0" borderId="63" xfId="678" applyNumberFormat="1" applyFont="1" applyBorder="1" applyAlignment="1">
      <alignment horizontal="left" vertical="center"/>
    </xf>
    <xf numFmtId="0" fontId="83" fillId="0" borderId="27" xfId="678" applyNumberFormat="1" applyFont="1" applyBorder="1" applyAlignment="1">
      <alignment horizontal="center" vertical="center"/>
    </xf>
    <xf numFmtId="0" fontId="83" fillId="0" borderId="63" xfId="678" applyNumberFormat="1" applyFont="1" applyBorder="1" applyAlignment="1">
      <alignment horizontal="center" vertical="center"/>
    </xf>
    <xf numFmtId="0" fontId="84" fillId="0" borderId="27" xfId="678" applyNumberFormat="1" applyFont="1" applyBorder="1" applyAlignment="1">
      <alignment horizontal="center" vertical="center"/>
    </xf>
    <xf numFmtId="0" fontId="84" fillId="0" borderId="59" xfId="678" applyNumberFormat="1" applyFont="1" applyFill="1" applyBorder="1" applyAlignment="1">
      <alignment horizontal="center" vertical="center"/>
    </xf>
    <xf numFmtId="0" fontId="84" fillId="0" borderId="79" xfId="678" applyNumberFormat="1" applyFont="1" applyBorder="1" applyAlignment="1">
      <alignment horizontal="center" vertical="center"/>
    </xf>
    <xf numFmtId="0" fontId="84" fillId="0" borderId="76" xfId="678" applyNumberFormat="1" applyFont="1" applyFill="1" applyBorder="1" applyAlignment="1">
      <alignment horizontal="center" vertical="center"/>
    </xf>
    <xf numFmtId="0" fontId="84" fillId="0" borderId="49" xfId="678" applyNumberFormat="1" applyFont="1" applyFill="1" applyBorder="1" applyAlignment="1">
      <alignment horizontal="center" vertical="center"/>
    </xf>
    <xf numFmtId="0" fontId="85" fillId="0" borderId="43" xfId="678" applyNumberFormat="1" applyFont="1" applyBorder="1" applyAlignment="1">
      <alignment horizontal="center" vertical="center" wrapText="1"/>
    </xf>
    <xf numFmtId="0" fontId="77" fillId="0" borderId="41" xfId="678" applyNumberFormat="1" applyFont="1" applyBorder="1" applyAlignment="1">
      <alignment horizontal="center" vertical="center"/>
    </xf>
    <xf numFmtId="0" fontId="77" fillId="0" borderId="3" xfId="678" applyNumberFormat="1" applyFont="1" applyBorder="1" applyAlignment="1">
      <alignment vertical="center"/>
    </xf>
    <xf numFmtId="0" fontId="8" fillId="0" borderId="41" xfId="678" applyNumberFormat="1" applyFont="1" applyBorder="1" applyAlignment="1">
      <alignment horizontal="left" vertical="center"/>
    </xf>
    <xf numFmtId="0" fontId="86" fillId="31" borderId="41" xfId="678" applyNumberFormat="1" applyFont="1" applyFill="1" applyBorder="1" applyAlignment="1">
      <alignment horizontal="center" vertical="center"/>
    </xf>
    <xf numFmtId="0" fontId="43" fillId="25" borderId="3" xfId="678" applyNumberFormat="1" applyFont="1" applyFill="1" applyBorder="1" applyAlignment="1">
      <alignment horizontal="center" vertical="center"/>
    </xf>
    <xf numFmtId="0" fontId="43" fillId="0" borderId="41" xfId="678" applyNumberFormat="1" applyFont="1" applyFill="1" applyBorder="1" applyAlignment="1">
      <alignment horizontal="center" vertical="center"/>
    </xf>
    <xf numFmtId="0" fontId="43" fillId="0" borderId="31" xfId="678" applyNumberFormat="1" applyFont="1" applyFill="1" applyBorder="1" applyAlignment="1">
      <alignment horizontal="center" vertical="center"/>
    </xf>
    <xf numFmtId="0" fontId="43" fillId="0" borderId="32" xfId="678" applyNumberFormat="1" applyFont="1" applyFill="1" applyBorder="1" applyAlignment="1">
      <alignment horizontal="center" vertical="center"/>
    </xf>
    <xf numFmtId="0" fontId="87" fillId="0" borderId="41" xfId="678" applyNumberFormat="1" applyFont="1" applyBorder="1" applyAlignment="1">
      <alignment wrapText="1"/>
    </xf>
    <xf numFmtId="0" fontId="88" fillId="0" borderId="41" xfId="678" applyNumberFormat="1" applyFont="1" applyBorder="1" applyAlignment="1">
      <alignment horizontal="center" vertical="center"/>
    </xf>
    <xf numFmtId="0" fontId="88" fillId="0" borderId="3" xfId="678" applyNumberFormat="1" applyFont="1" applyBorder="1" applyAlignment="1">
      <alignment vertical="center"/>
    </xf>
    <xf numFmtId="0" fontId="89" fillId="0" borderId="41" xfId="678" applyNumberFormat="1" applyFont="1" applyBorder="1" applyAlignment="1">
      <alignment horizontal="left" vertical="center"/>
    </xf>
    <xf numFmtId="3" fontId="90" fillId="0" borderId="3" xfId="678" applyNumberFormat="1" applyFont="1" applyBorder="1" applyAlignment="1">
      <alignment horizontal="center" vertical="center"/>
    </xf>
    <xf numFmtId="3" fontId="7" fillId="0" borderId="41" xfId="678" applyNumberFormat="1" applyFont="1" applyFill="1" applyBorder="1" applyAlignment="1">
      <alignment horizontal="center" vertical="center"/>
    </xf>
    <xf numFmtId="3" fontId="43" fillId="25" borderId="3" xfId="678" applyNumberFormat="1" applyFont="1" applyFill="1" applyBorder="1" applyAlignment="1">
      <alignment horizontal="center" vertical="center"/>
    </xf>
    <xf numFmtId="3" fontId="91" fillId="0" borderId="3" xfId="678" applyNumberFormat="1" applyFont="1" applyBorder="1" applyAlignment="1">
      <alignment horizontal="center" vertical="center"/>
    </xf>
    <xf numFmtId="3" fontId="91" fillId="0" borderId="31" xfId="678" applyNumberFormat="1" applyFont="1" applyFill="1" applyBorder="1" applyAlignment="1">
      <alignment horizontal="center" vertical="center"/>
    </xf>
    <xf numFmtId="10" fontId="91" fillId="0" borderId="32" xfId="678" applyNumberFormat="1" applyFont="1" applyFill="1" applyBorder="1" applyAlignment="1">
      <alignment horizontal="center" vertical="center"/>
    </xf>
    <xf numFmtId="0" fontId="92" fillId="0" borderId="41" xfId="678" applyNumberFormat="1" applyFont="1" applyBorder="1" applyAlignment="1">
      <alignment horizontal="center" vertical="center" wrapText="1"/>
    </xf>
    <xf numFmtId="0" fontId="93" fillId="0" borderId="0" xfId="678" applyNumberFormat="1" applyFont="1" applyAlignment="1">
      <alignment vertical="center"/>
    </xf>
    <xf numFmtId="0" fontId="94" fillId="0" borderId="41" xfId="678" applyNumberFormat="1" applyFont="1" applyBorder="1" applyAlignment="1">
      <alignment horizontal="left" vertical="center"/>
    </xf>
    <xf numFmtId="3" fontId="21" fillId="25" borderId="41" xfId="678" applyNumberFormat="1" applyFont="1" applyFill="1" applyBorder="1" applyAlignment="1">
      <alignment horizontal="center" vertical="center"/>
    </xf>
    <xf numFmtId="3" fontId="95" fillId="25" borderId="3" xfId="678" applyNumberFormat="1" applyFont="1" applyFill="1" applyBorder="1" applyAlignment="1">
      <alignment horizontal="center" vertical="center"/>
    </xf>
    <xf numFmtId="3" fontId="21" fillId="0" borderId="41" xfId="678" applyNumberFormat="1" applyFont="1" applyFill="1" applyBorder="1" applyAlignment="1">
      <alignment horizontal="center" vertical="center"/>
    </xf>
    <xf numFmtId="3" fontId="96" fillId="0" borderId="3" xfId="678" applyNumberFormat="1" applyFont="1" applyBorder="1" applyAlignment="1">
      <alignment horizontal="center" vertical="center"/>
    </xf>
    <xf numFmtId="0" fontId="96" fillId="0" borderId="31" xfId="678" applyNumberFormat="1" applyFont="1" applyFill="1" applyBorder="1" applyAlignment="1">
      <alignment horizontal="center" vertical="center"/>
    </xf>
    <xf numFmtId="0" fontId="96" fillId="0" borderId="32" xfId="678" applyNumberFormat="1" applyFont="1" applyFill="1" applyBorder="1" applyAlignment="1">
      <alignment horizontal="center" vertical="center"/>
    </xf>
    <xf numFmtId="0" fontId="78" fillId="0" borderId="41" xfId="678" applyNumberFormat="1" applyFont="1" applyBorder="1" applyAlignment="1">
      <alignment horizontal="center" wrapText="1"/>
    </xf>
    <xf numFmtId="0" fontId="77" fillId="0" borderId="42" xfId="678" applyNumberFormat="1" applyFont="1" applyBorder="1" applyAlignment="1">
      <alignment horizontal="center" vertical="center"/>
    </xf>
    <xf numFmtId="0" fontId="77" fillId="0" borderId="84" xfId="678" applyNumberFormat="1" applyFont="1" applyBorder="1" applyAlignment="1">
      <alignment horizontal="center" vertical="center"/>
    </xf>
    <xf numFmtId="0" fontId="77" fillId="0" borderId="42" xfId="678" applyNumberFormat="1" applyFont="1" applyBorder="1" applyAlignment="1">
      <alignment vertical="center" wrapText="1"/>
    </xf>
    <xf numFmtId="3" fontId="7" fillId="25" borderId="42" xfId="678" applyNumberFormat="1" applyFont="1" applyFill="1" applyBorder="1" applyAlignment="1">
      <alignment horizontal="center" vertical="center"/>
    </xf>
    <xf numFmtId="3" fontId="43" fillId="25" borderId="84" xfId="678" applyNumberFormat="1" applyFont="1" applyFill="1" applyBorder="1" applyAlignment="1">
      <alignment horizontal="center" vertical="center"/>
    </xf>
    <xf numFmtId="3" fontId="7" fillId="0" borderId="42" xfId="678" applyNumberFormat="1" applyFont="1" applyFill="1" applyBorder="1" applyAlignment="1">
      <alignment horizontal="center" vertical="center"/>
    </xf>
    <xf numFmtId="3" fontId="7" fillId="0" borderId="84" xfId="678" applyNumberFormat="1" applyFont="1" applyBorder="1" applyAlignment="1">
      <alignment horizontal="center" vertical="center"/>
    </xf>
    <xf numFmtId="3" fontId="7" fillId="0" borderId="77" xfId="678" applyNumberFormat="1" applyFont="1" applyFill="1" applyBorder="1" applyAlignment="1">
      <alignment horizontal="center" vertical="center"/>
    </xf>
    <xf numFmtId="10" fontId="91" fillId="0" borderId="36" xfId="678" applyNumberFormat="1" applyFont="1" applyFill="1" applyBorder="1" applyAlignment="1">
      <alignment horizontal="center" vertical="center"/>
    </xf>
    <xf numFmtId="0" fontId="78" fillId="0" borderId="42" xfId="678" applyNumberFormat="1" applyFont="1" applyBorder="1" applyAlignment="1">
      <alignment horizontal="center" vertical="center" wrapText="1"/>
    </xf>
    <xf numFmtId="0" fontId="77" fillId="32" borderId="9" xfId="678" applyNumberFormat="1" applyFont="1" applyFill="1" applyBorder="1" applyAlignment="1">
      <alignment horizontal="center" vertical="center"/>
    </xf>
    <xf numFmtId="0" fontId="77" fillId="32" borderId="2" xfId="678" applyNumberFormat="1" applyFont="1" applyFill="1" applyBorder="1" applyAlignment="1">
      <alignment horizontal="center" vertical="center"/>
    </xf>
    <xf numFmtId="0" fontId="81" fillId="32" borderId="9" xfId="678" applyNumberFormat="1" applyFont="1" applyFill="1" applyBorder="1" applyAlignment="1">
      <alignment vertical="center" wrapText="1"/>
    </xf>
    <xf numFmtId="0" fontId="81" fillId="32" borderId="2" xfId="678" applyNumberFormat="1" applyFont="1" applyFill="1" applyBorder="1" applyAlignment="1">
      <alignment horizontal="center" vertical="center"/>
    </xf>
    <xf numFmtId="3" fontId="8" fillId="32" borderId="9" xfId="678" applyNumberFormat="1" applyFont="1" applyFill="1" applyBorder="1" applyAlignment="1">
      <alignment horizontal="center" vertical="center"/>
    </xf>
    <xf numFmtId="10" fontId="8" fillId="32" borderId="2" xfId="678" applyNumberFormat="1" applyFont="1" applyFill="1" applyBorder="1" applyAlignment="1">
      <alignment horizontal="center" vertical="center"/>
    </xf>
    <xf numFmtId="3" fontId="8" fillId="32" borderId="69" xfId="678" applyNumberFormat="1" applyFont="1" applyFill="1" applyBorder="1" applyAlignment="1">
      <alignment horizontal="center" vertical="center"/>
    </xf>
    <xf numFmtId="10" fontId="75" fillId="32" borderId="9" xfId="678" applyNumberFormat="1" applyFont="1" applyFill="1" applyBorder="1" applyAlignment="1">
      <alignment horizontal="center" vertical="center"/>
    </xf>
    <xf numFmtId="0" fontId="77" fillId="0" borderId="63" xfId="678" applyNumberFormat="1" applyFont="1" applyBorder="1" applyAlignment="1">
      <alignment horizontal="center" vertical="center"/>
    </xf>
    <xf numFmtId="0" fontId="77" fillId="0" borderId="27" xfId="678" applyNumberFormat="1" applyFont="1" applyBorder="1" applyAlignment="1">
      <alignment horizontal="center" vertical="center"/>
    </xf>
    <xf numFmtId="0" fontId="77" fillId="0" borderId="63" xfId="678" applyNumberFormat="1" applyFont="1" applyBorder="1" applyAlignment="1">
      <alignment vertical="center"/>
    </xf>
    <xf numFmtId="3" fontId="7" fillId="25" borderId="63" xfId="678" applyNumberFormat="1" applyFont="1" applyFill="1" applyBorder="1" applyAlignment="1">
      <alignment horizontal="center" vertical="center"/>
    </xf>
    <xf numFmtId="3" fontId="7" fillId="0" borderId="27" xfId="678" applyNumberFormat="1" applyFont="1" applyBorder="1" applyAlignment="1">
      <alignment horizontal="center" vertical="center"/>
    </xf>
    <xf numFmtId="3" fontId="7" fillId="0" borderId="63" xfId="678" applyNumberFormat="1" applyFont="1" applyFill="1" applyBorder="1" applyAlignment="1">
      <alignment horizontal="center" vertical="center"/>
    </xf>
    <xf numFmtId="3" fontId="7" fillId="0" borderId="76" xfId="678" applyNumberFormat="1" applyFont="1" applyFill="1" applyBorder="1" applyAlignment="1">
      <alignment horizontal="center" vertical="center"/>
    </xf>
    <xf numFmtId="3" fontId="7" fillId="0" borderId="62" xfId="678" applyNumberFormat="1" applyFont="1" applyFill="1" applyBorder="1" applyAlignment="1">
      <alignment horizontal="center" vertical="center"/>
    </xf>
    <xf numFmtId="0" fontId="78" fillId="0" borderId="63" xfId="678" applyNumberFormat="1" applyFont="1" applyBorder="1" applyAlignment="1">
      <alignment horizontal="center" vertical="center" wrapText="1"/>
    </xf>
    <xf numFmtId="0" fontId="77" fillId="0" borderId="42" xfId="678" applyNumberFormat="1" applyFont="1" applyBorder="1" applyAlignment="1">
      <alignment horizontal="left" vertical="center" wrapText="1"/>
    </xf>
    <xf numFmtId="0" fontId="77" fillId="0" borderId="84" xfId="678" applyNumberFormat="1" applyFont="1" applyBorder="1" applyAlignment="1">
      <alignment vertical="center"/>
    </xf>
    <xf numFmtId="0" fontId="78" fillId="0" borderId="42" xfId="908" applyNumberFormat="1" applyFont="1" applyFill="1" applyBorder="1" applyAlignment="1">
      <alignment horizontal="center" vertical="center" wrapText="1"/>
    </xf>
    <xf numFmtId="0" fontId="81" fillId="0" borderId="63" xfId="678" applyNumberFormat="1" applyFont="1" applyBorder="1" applyAlignment="1">
      <alignment vertical="center" wrapText="1"/>
    </xf>
    <xf numFmtId="0" fontId="81" fillId="0" borderId="27" xfId="678" applyNumberFormat="1" applyFont="1" applyBorder="1" applyAlignment="1">
      <alignment horizontal="center" vertical="center"/>
    </xf>
    <xf numFmtId="3" fontId="8" fillId="25" borderId="63" xfId="678" applyNumberFormat="1" applyFont="1" applyFill="1" applyBorder="1" applyAlignment="1">
      <alignment horizontal="center" vertical="center"/>
    </xf>
    <xf numFmtId="3" fontId="8" fillId="0" borderId="27" xfId="678" applyNumberFormat="1" applyFont="1" applyBorder="1" applyAlignment="1">
      <alignment horizontal="center" vertical="center"/>
    </xf>
    <xf numFmtId="3" fontId="8" fillId="0" borderId="63" xfId="678" applyNumberFormat="1" applyFont="1" applyFill="1" applyBorder="1" applyAlignment="1">
      <alignment horizontal="center" vertical="center"/>
    </xf>
    <xf numFmtId="3" fontId="8" fillId="0" borderId="76" xfId="678" applyNumberFormat="1" applyFont="1" applyFill="1" applyBorder="1" applyAlignment="1">
      <alignment horizontal="center" vertical="center"/>
    </xf>
    <xf numFmtId="3" fontId="8" fillId="0" borderId="62" xfId="678" applyNumberFormat="1" applyFont="1" applyFill="1" applyBorder="1" applyAlignment="1">
      <alignment horizontal="center" vertical="center"/>
    </xf>
    <xf numFmtId="0" fontId="77" fillId="0" borderId="3" xfId="678" applyNumberFormat="1" applyFont="1" applyBorder="1" applyAlignment="1">
      <alignment horizontal="center" vertical="center"/>
    </xf>
    <xf numFmtId="0" fontId="77" fillId="0" borderId="41" xfId="678" applyNumberFormat="1" applyFont="1" applyBorder="1" applyAlignment="1">
      <alignment horizontal="left" vertical="center"/>
    </xf>
    <xf numFmtId="3" fontId="7" fillId="0" borderId="3" xfId="678" applyNumberFormat="1" applyFont="1" applyBorder="1" applyAlignment="1">
      <alignment horizontal="center" vertical="center"/>
    </xf>
    <xf numFmtId="3" fontId="7" fillId="0" borderId="31" xfId="678" applyNumberFormat="1" applyFont="1" applyFill="1" applyBorder="1" applyAlignment="1">
      <alignment horizontal="center" vertical="center"/>
    </xf>
    <xf numFmtId="0" fontId="78" fillId="0" borderId="41" xfId="908" applyNumberFormat="1" applyFont="1" applyBorder="1" applyAlignment="1">
      <alignment horizontal="center" vertical="center" wrapText="1"/>
    </xf>
    <xf numFmtId="0" fontId="77" fillId="0" borderId="42" xfId="678" applyNumberFormat="1" applyFont="1" applyBorder="1" applyAlignment="1">
      <alignment vertical="center"/>
    </xf>
    <xf numFmtId="3" fontId="7" fillId="0" borderId="36" xfId="678" applyNumberFormat="1" applyFont="1" applyFill="1" applyBorder="1" applyAlignment="1">
      <alignment horizontal="center" vertical="center"/>
    </xf>
    <xf numFmtId="0" fontId="84" fillId="32" borderId="9" xfId="678" applyNumberFormat="1" applyFont="1" applyFill="1" applyBorder="1" applyAlignment="1">
      <alignment horizontal="center" vertical="center"/>
    </xf>
    <xf numFmtId="0" fontId="84" fillId="32" borderId="2" xfId="678" applyNumberFormat="1" applyFont="1" applyFill="1" applyBorder="1" applyAlignment="1">
      <alignment horizontal="center" vertical="center"/>
    </xf>
    <xf numFmtId="3" fontId="8" fillId="32" borderId="68" xfId="678" applyNumberFormat="1" applyFont="1" applyFill="1" applyBorder="1" applyAlignment="1">
      <alignment horizontal="center" vertical="center"/>
    </xf>
    <xf numFmtId="0" fontId="84" fillId="0" borderId="63" xfId="678" applyNumberFormat="1" applyFont="1" applyBorder="1" applyAlignment="1">
      <alignment horizontal="center" vertical="center"/>
    </xf>
    <xf numFmtId="0" fontId="84" fillId="0" borderId="42" xfId="678" applyNumberFormat="1" applyFont="1" applyBorder="1" applyAlignment="1">
      <alignment horizontal="center" vertical="center" wrapText="1"/>
    </xf>
    <xf numFmtId="0" fontId="84" fillId="0" borderId="84" xfId="678" applyNumberFormat="1" applyFont="1" applyBorder="1" applyAlignment="1">
      <alignment horizontal="center" vertical="center" wrapText="1"/>
    </xf>
    <xf numFmtId="0" fontId="81" fillId="0" borderId="84" xfId="678" applyNumberFormat="1" applyFont="1" applyBorder="1" applyAlignment="1">
      <alignment horizontal="center" vertical="center" wrapText="1"/>
    </xf>
    <xf numFmtId="3" fontId="7" fillId="0" borderId="42" xfId="678" applyNumberFormat="1" applyFont="1" applyFill="1" applyBorder="1" applyAlignment="1">
      <alignment horizontal="center" vertical="center" wrapText="1"/>
    </xf>
    <xf numFmtId="3" fontId="8" fillId="0" borderId="84" xfId="678" applyNumberFormat="1" applyFont="1" applyBorder="1" applyAlignment="1">
      <alignment horizontal="center" vertical="center" wrapText="1"/>
    </xf>
    <xf numFmtId="0" fontId="78" fillId="0" borderId="42" xfId="908" applyNumberFormat="1" applyFont="1" applyBorder="1" applyAlignment="1">
      <alignment horizontal="center" vertical="center" wrapText="1"/>
    </xf>
    <xf numFmtId="0" fontId="41" fillId="0" borderId="0" xfId="678" applyNumberFormat="1" applyFont="1" applyAlignment="1">
      <alignment vertical="center" wrapText="1"/>
    </xf>
    <xf numFmtId="10" fontId="91" fillId="32" borderId="46" xfId="678" applyNumberFormat="1" applyFont="1" applyFill="1" applyBorder="1" applyAlignment="1">
      <alignment horizontal="center" vertical="center"/>
    </xf>
    <xf numFmtId="0" fontId="79" fillId="32" borderId="9" xfId="678" applyNumberFormat="1" applyFont="1" applyFill="1" applyBorder="1" applyAlignment="1">
      <alignment vertical="center" wrapText="1"/>
    </xf>
    <xf numFmtId="10" fontId="75" fillId="32" borderId="2" xfId="678" applyNumberFormat="1" applyFont="1" applyFill="1" applyBorder="1" applyAlignment="1">
      <alignment horizontal="center" vertical="center"/>
    </xf>
    <xf numFmtId="3" fontId="75" fillId="32" borderId="9" xfId="678" applyNumberFormat="1" applyFont="1" applyFill="1" applyBorder="1" applyAlignment="1">
      <alignment horizontal="center" vertical="center"/>
    </xf>
    <xf numFmtId="3" fontId="75" fillId="32" borderId="68" xfId="678" applyNumberFormat="1" applyFont="1" applyFill="1" applyBorder="1" applyAlignment="1">
      <alignment horizontal="center" vertical="center"/>
    </xf>
    <xf numFmtId="0" fontId="84" fillId="0" borderId="63" xfId="678" applyNumberFormat="1" applyFont="1" applyBorder="1" applyAlignment="1">
      <alignment vertical="center" wrapText="1"/>
    </xf>
    <xf numFmtId="10" fontId="75" fillId="0" borderId="27" xfId="678" applyNumberFormat="1" applyFont="1" applyBorder="1" applyAlignment="1">
      <alignment horizontal="center" vertical="center"/>
    </xf>
    <xf numFmtId="3" fontId="91" fillId="0" borderId="63" xfId="678" applyNumberFormat="1" applyFont="1" applyFill="1" applyBorder="1" applyAlignment="1">
      <alignment horizontal="center" vertical="center"/>
    </xf>
    <xf numFmtId="3" fontId="91" fillId="0" borderId="76" xfId="678" applyNumberFormat="1" applyFont="1" applyFill="1" applyBorder="1" applyAlignment="1">
      <alignment horizontal="center" vertical="center"/>
    </xf>
    <xf numFmtId="0" fontId="84" fillId="0" borderId="41" xfId="678" applyNumberFormat="1" applyFont="1" applyBorder="1" applyAlignment="1">
      <alignment horizontal="center" vertical="center"/>
    </xf>
    <xf numFmtId="0" fontId="84" fillId="0" borderId="3" xfId="678" applyNumberFormat="1" applyFont="1" applyBorder="1" applyAlignment="1">
      <alignment horizontal="center" vertical="center"/>
    </xf>
    <xf numFmtId="0" fontId="84" fillId="0" borderId="41" xfId="678" applyNumberFormat="1" applyFont="1" applyBorder="1" applyAlignment="1">
      <alignment vertical="center" wrapText="1"/>
    </xf>
    <xf numFmtId="9" fontId="91" fillId="0" borderId="41" xfId="678" applyNumberFormat="1" applyFont="1" applyBorder="1" applyAlignment="1">
      <alignment horizontal="center" vertical="center"/>
    </xf>
    <xf numFmtId="10" fontId="75" fillId="0" borderId="3" xfId="678" applyNumberFormat="1" applyFont="1" applyBorder="1" applyAlignment="1">
      <alignment horizontal="center" vertical="center"/>
    </xf>
    <xf numFmtId="3" fontId="91" fillId="0" borderId="32" xfId="678" applyNumberFormat="1" applyFont="1" applyFill="1" applyBorder="1" applyAlignment="1">
      <alignment horizontal="center" vertical="center"/>
    </xf>
    <xf numFmtId="0" fontId="78" fillId="0" borderId="41" xfId="678" applyNumberFormat="1" applyFont="1" applyBorder="1" applyAlignment="1">
      <alignment horizontal="center" vertical="center" wrapText="1"/>
    </xf>
    <xf numFmtId="3" fontId="7" fillId="25" borderId="41" xfId="678" applyNumberFormat="1" applyFont="1" applyFill="1" applyBorder="1" applyAlignment="1">
      <alignment horizontal="center" vertical="center"/>
    </xf>
    <xf numFmtId="3" fontId="91" fillId="0" borderId="41" xfId="678" applyNumberFormat="1" applyFont="1" applyFill="1" applyBorder="1" applyAlignment="1">
      <alignment horizontal="center" vertical="center"/>
    </xf>
    <xf numFmtId="0" fontId="84" fillId="0" borderId="42" xfId="678" applyNumberFormat="1" applyFont="1" applyBorder="1" applyAlignment="1">
      <alignment horizontal="center" vertical="center"/>
    </xf>
    <xf numFmtId="0" fontId="84" fillId="0" borderId="84" xfId="678" applyNumberFormat="1" applyFont="1" applyBorder="1" applyAlignment="1">
      <alignment horizontal="center" vertical="center"/>
    </xf>
    <xf numFmtId="0" fontId="84" fillId="0" borderId="42" xfId="678" applyNumberFormat="1" applyFont="1" applyBorder="1" applyAlignment="1">
      <alignment vertical="center" wrapText="1"/>
    </xf>
    <xf numFmtId="189" fontId="91" fillId="0" borderId="42" xfId="678" applyNumberFormat="1" applyFont="1" applyBorder="1" applyAlignment="1">
      <alignment horizontal="center" vertical="center"/>
    </xf>
    <xf numFmtId="10" fontId="75" fillId="0" borderId="84" xfId="678" applyNumberFormat="1" applyFont="1" applyBorder="1" applyAlignment="1">
      <alignment horizontal="center" vertical="center"/>
    </xf>
    <xf numFmtId="3" fontId="91" fillId="0" borderId="77" xfId="678" applyNumberFormat="1" applyFont="1" applyFill="1" applyBorder="1" applyAlignment="1">
      <alignment horizontal="center" vertical="center"/>
    </xf>
    <xf numFmtId="3" fontId="91" fillId="0" borderId="36" xfId="678" applyNumberFormat="1" applyFont="1" applyFill="1" applyBorder="1" applyAlignment="1">
      <alignment horizontal="center" vertical="center"/>
    </xf>
    <xf numFmtId="0" fontId="9" fillId="0" borderId="42" xfId="678" applyNumberFormat="1" applyFont="1" applyBorder="1" applyAlignment="1">
      <alignment horizontal="center" vertical="center" wrapText="1"/>
    </xf>
    <xf numFmtId="0" fontId="77" fillId="32" borderId="2" xfId="678" applyNumberFormat="1" applyFont="1" applyFill="1" applyBorder="1" applyAlignment="1">
      <alignment vertical="center"/>
    </xf>
    <xf numFmtId="0" fontId="77" fillId="0" borderId="0" xfId="678" applyNumberFormat="1" applyFont="1" applyAlignment="1">
      <alignment vertical="center"/>
    </xf>
    <xf numFmtId="0" fontId="77" fillId="0" borderId="27" xfId="678" applyNumberFormat="1" applyFont="1" applyBorder="1" applyAlignment="1">
      <alignment vertical="center"/>
    </xf>
    <xf numFmtId="10" fontId="8" fillId="0" borderId="27" xfId="678" applyNumberFormat="1" applyFont="1" applyBorder="1" applyAlignment="1">
      <alignment horizontal="center" vertical="center"/>
    </xf>
    <xf numFmtId="10" fontId="8" fillId="0" borderId="84" xfId="678" applyNumberFormat="1" applyFont="1" applyBorder="1" applyAlignment="1">
      <alignment horizontal="center" vertical="center"/>
    </xf>
    <xf numFmtId="0" fontId="81" fillId="32" borderId="9" xfId="678" applyNumberFormat="1" applyFont="1" applyFill="1" applyBorder="1" applyAlignment="1">
      <alignment vertical="center"/>
    </xf>
    <xf numFmtId="0" fontId="77" fillId="32" borderId="63" xfId="678" applyNumberFormat="1" applyFont="1" applyFill="1" applyBorder="1" applyAlignment="1">
      <alignment horizontal="center" vertical="center"/>
    </xf>
    <xf numFmtId="0" fontId="77" fillId="32" borderId="27" xfId="678" applyNumberFormat="1" applyFont="1" applyFill="1" applyBorder="1" applyAlignment="1">
      <alignment horizontal="center" vertical="center"/>
    </xf>
    <xf numFmtId="0" fontId="84" fillId="32" borderId="63" xfId="678" applyFont="1" applyFill="1" applyBorder="1" applyAlignment="1">
      <alignment vertical="center"/>
    </xf>
    <xf numFmtId="0" fontId="77" fillId="32" borderId="27" xfId="678" applyNumberFormat="1" applyFont="1" applyFill="1" applyBorder="1" applyAlignment="1">
      <alignment horizontal="left" vertical="center"/>
    </xf>
    <xf numFmtId="3" fontId="7" fillId="32" borderId="63" xfId="678" applyNumberFormat="1" applyFont="1" applyFill="1" applyBorder="1" applyAlignment="1">
      <alignment horizontal="center" vertical="center"/>
    </xf>
    <xf numFmtId="10" fontId="7" fillId="32" borderId="27" xfId="678" applyNumberFormat="1" applyFont="1" applyFill="1" applyBorder="1" applyAlignment="1">
      <alignment horizontal="center" vertical="center"/>
    </xf>
    <xf numFmtId="3" fontId="7" fillId="32" borderId="76" xfId="678" applyNumberFormat="1" applyFont="1" applyFill="1" applyBorder="1" applyAlignment="1">
      <alignment horizontal="center" vertical="center"/>
    </xf>
    <xf numFmtId="3" fontId="7" fillId="32" borderId="62" xfId="678" applyNumberFormat="1" applyFont="1" applyFill="1" applyBorder="1" applyAlignment="1">
      <alignment horizontal="center" vertical="center"/>
    </xf>
    <xf numFmtId="0" fontId="77" fillId="32" borderId="41" xfId="678" applyNumberFormat="1" applyFont="1" applyFill="1" applyBorder="1" applyAlignment="1">
      <alignment horizontal="center" vertical="center"/>
    </xf>
    <xf numFmtId="0" fontId="77" fillId="32" borderId="3" xfId="678" applyNumberFormat="1" applyFont="1" applyFill="1" applyBorder="1" applyAlignment="1">
      <alignment horizontal="center" vertical="center"/>
    </xf>
    <xf numFmtId="0" fontId="75" fillId="32" borderId="41" xfId="678" applyFont="1" applyFill="1" applyBorder="1" applyAlignment="1">
      <alignment vertical="center" wrapText="1"/>
    </xf>
    <xf numFmtId="0" fontId="77" fillId="32" borderId="3" xfId="678" applyNumberFormat="1" applyFont="1" applyFill="1" applyBorder="1" applyAlignment="1">
      <alignment horizontal="left" vertical="center"/>
    </xf>
    <xf numFmtId="3" fontId="8" fillId="32" borderId="41" xfId="678" applyNumberFormat="1" applyFont="1" applyFill="1" applyBorder="1" applyAlignment="1">
      <alignment horizontal="center" vertical="center"/>
    </xf>
    <xf numFmtId="10" fontId="8" fillId="32" borderId="3" xfId="678" applyNumberFormat="1" applyFont="1" applyFill="1" applyBorder="1" applyAlignment="1">
      <alignment horizontal="center" vertical="center"/>
    </xf>
    <xf numFmtId="3" fontId="8" fillId="32" borderId="31" xfId="678" applyNumberFormat="1" applyFont="1" applyFill="1" applyBorder="1" applyAlignment="1">
      <alignment horizontal="center" vertical="center"/>
    </xf>
    <xf numFmtId="3" fontId="8" fillId="32" borderId="32" xfId="678" applyNumberFormat="1" applyFont="1" applyFill="1" applyBorder="1" applyAlignment="1">
      <alignment horizontal="center" vertical="center"/>
    </xf>
    <xf numFmtId="0" fontId="81" fillId="0" borderId="41" xfId="678" applyNumberFormat="1" applyFont="1" applyBorder="1" applyAlignment="1">
      <alignment vertical="center"/>
    </xf>
    <xf numFmtId="3" fontId="7" fillId="0" borderId="41" xfId="678" applyNumberFormat="1" applyFont="1" applyBorder="1" applyAlignment="1">
      <alignment horizontal="center" vertical="center"/>
    </xf>
    <xf numFmtId="10" fontId="7" fillId="0" borderId="3" xfId="678" applyNumberFormat="1" applyFont="1" applyBorder="1" applyAlignment="1">
      <alignment horizontal="center" vertical="center"/>
    </xf>
    <xf numFmtId="3" fontId="8" fillId="0" borderId="41" xfId="678" applyNumberFormat="1" applyFont="1" applyBorder="1" applyAlignment="1">
      <alignment horizontal="center" vertical="center"/>
    </xf>
    <xf numFmtId="0" fontId="7" fillId="0" borderId="31" xfId="678" applyNumberFormat="1" applyFont="1" applyFill="1" applyBorder="1" applyAlignment="1">
      <alignment horizontal="center" vertical="center"/>
    </xf>
    <xf numFmtId="0" fontId="7" fillId="0" borderId="32" xfId="678" applyNumberFormat="1" applyFont="1" applyFill="1" applyBorder="1" applyAlignment="1">
      <alignment horizontal="center" vertical="center"/>
    </xf>
    <xf numFmtId="0" fontId="92" fillId="0" borderId="41" xfId="678" applyNumberFormat="1" applyFont="1" applyBorder="1" applyAlignment="1">
      <alignment vertical="center" wrapText="1"/>
    </xf>
    <xf numFmtId="0" fontId="7" fillId="0" borderId="41" xfId="678" applyNumberFormat="1" applyFont="1" applyBorder="1" applyAlignment="1">
      <alignment vertical="center"/>
    </xf>
    <xf numFmtId="0" fontId="7" fillId="0" borderId="41" xfId="678" applyNumberFormat="1" applyFont="1" applyBorder="1" applyAlignment="1">
      <alignment horizontal="center" vertical="center"/>
    </xf>
    <xf numFmtId="0" fontId="7" fillId="0" borderId="3" xfId="678" applyNumberFormat="1" applyFont="1" applyBorder="1" applyAlignment="1">
      <alignment horizontal="center" vertical="center"/>
    </xf>
    <xf numFmtId="4" fontId="7" fillId="0" borderId="41" xfId="0" applyFont="1" applyFill="1" applyBorder="1" applyAlignment="1">
      <alignment vertical="center" wrapText="1" shrinkToFit="1"/>
    </xf>
    <xf numFmtId="0" fontId="7" fillId="0" borderId="3" xfId="678" applyNumberFormat="1" applyFont="1" applyBorder="1" applyAlignment="1">
      <alignment vertical="center"/>
    </xf>
    <xf numFmtId="0" fontId="91" fillId="0" borderId="41" xfId="678" applyNumberFormat="1" applyFont="1" applyBorder="1" applyAlignment="1">
      <alignment vertical="center" wrapText="1"/>
    </xf>
    <xf numFmtId="0" fontId="7" fillId="0" borderId="0" xfId="678" applyNumberFormat="1" applyFont="1" applyAlignment="1">
      <alignment vertical="center"/>
    </xf>
    <xf numFmtId="0" fontId="7" fillId="25" borderId="3" xfId="678" applyNumberFormat="1" applyFont="1" applyFill="1" applyBorder="1" applyAlignment="1">
      <alignment horizontal="center" vertical="center"/>
    </xf>
    <xf numFmtId="0" fontId="7" fillId="0" borderId="42" xfId="678" applyNumberFormat="1" applyFont="1" applyBorder="1" applyAlignment="1">
      <alignment horizontal="center" vertical="center"/>
    </xf>
    <xf numFmtId="0" fontId="7" fillId="0" borderId="84" xfId="678" applyNumberFormat="1" applyFont="1" applyBorder="1" applyAlignment="1">
      <alignment horizontal="center" vertical="center"/>
    </xf>
    <xf numFmtId="4" fontId="7" fillId="0" borderId="42" xfId="0" applyFont="1" applyFill="1" applyBorder="1" applyAlignment="1">
      <alignment vertical="center" wrapText="1" shrinkToFit="1"/>
    </xf>
    <xf numFmtId="0" fontId="7" fillId="0" borderId="84" xfId="678" applyNumberFormat="1" applyFont="1" applyBorder="1" applyAlignment="1">
      <alignment vertical="center"/>
    </xf>
    <xf numFmtId="3" fontId="7" fillId="0" borderId="42" xfId="678" applyNumberFormat="1" applyFont="1" applyBorder="1" applyAlignment="1">
      <alignment horizontal="center" vertical="center"/>
    </xf>
    <xf numFmtId="10" fontId="7" fillId="0" borderId="84" xfId="678" applyNumberFormat="1" applyFont="1" applyBorder="1" applyAlignment="1">
      <alignment horizontal="center" vertical="center"/>
    </xf>
    <xf numFmtId="0" fontId="7" fillId="0" borderId="77" xfId="678" applyNumberFormat="1" applyFont="1" applyFill="1" applyBorder="1" applyAlignment="1">
      <alignment horizontal="center" vertical="center"/>
    </xf>
    <xf numFmtId="0" fontId="7" fillId="0" borderId="36" xfId="678" applyNumberFormat="1" applyFont="1" applyFill="1" applyBorder="1" applyAlignment="1">
      <alignment horizontal="center" vertical="center"/>
    </xf>
    <xf numFmtId="0" fontId="91" fillId="0" borderId="42" xfId="678" applyNumberFormat="1" applyFont="1" applyBorder="1" applyAlignment="1">
      <alignment vertical="center" wrapText="1"/>
    </xf>
    <xf numFmtId="0" fontId="77" fillId="0" borderId="9" xfId="678" applyNumberFormat="1" applyFont="1" applyBorder="1" applyAlignment="1">
      <alignment horizontal="center" vertical="center"/>
    </xf>
    <xf numFmtId="0" fontId="77" fillId="0" borderId="2" xfId="678" applyNumberFormat="1" applyFont="1" applyBorder="1" applyAlignment="1">
      <alignment horizontal="center" vertical="center"/>
    </xf>
    <xf numFmtId="0" fontId="81" fillId="0" borderId="9" xfId="678" applyNumberFormat="1" applyFont="1" applyBorder="1" applyAlignment="1">
      <alignment vertical="center"/>
    </xf>
    <xf numFmtId="0" fontId="77" fillId="0" borderId="2" xfId="678" applyNumberFormat="1" applyFont="1" applyBorder="1" applyAlignment="1">
      <alignment vertical="center"/>
    </xf>
    <xf numFmtId="10" fontId="8" fillId="0" borderId="2" xfId="678" applyNumberFormat="1" applyFont="1" applyBorder="1" applyAlignment="1">
      <alignment horizontal="center" vertical="center"/>
    </xf>
    <xf numFmtId="190" fontId="8" fillId="0" borderId="9" xfId="678" applyNumberFormat="1" applyFont="1" applyBorder="1" applyAlignment="1">
      <alignment horizontal="center" vertical="center"/>
    </xf>
    <xf numFmtId="0" fontId="7" fillId="25" borderId="2" xfId="678" applyNumberFormat="1" applyFont="1" applyFill="1" applyBorder="1" applyAlignment="1">
      <alignment horizontal="center"/>
    </xf>
    <xf numFmtId="188" fontId="8" fillId="0" borderId="68" xfId="678" applyNumberFormat="1" applyFont="1" applyBorder="1" applyAlignment="1">
      <alignment horizontal="center" vertical="center"/>
    </xf>
    <xf numFmtId="188" fontId="8" fillId="0" borderId="46" xfId="678" applyNumberFormat="1" applyFont="1" applyBorder="1" applyAlignment="1">
      <alignment horizontal="center" vertical="center"/>
    </xf>
    <xf numFmtId="0" fontId="92" fillId="0" borderId="9" xfId="678" applyNumberFormat="1" applyFont="1" applyBorder="1" applyAlignment="1">
      <alignment horizontal="center" vertical="center" wrapText="1"/>
    </xf>
    <xf numFmtId="0" fontId="82" fillId="0" borderId="63" xfId="678" applyNumberFormat="1" applyFont="1" applyBorder="1" applyAlignment="1">
      <alignment horizontal="center" vertical="center" wrapText="1"/>
    </xf>
    <xf numFmtId="0" fontId="82" fillId="0" borderId="27" xfId="678" applyNumberFormat="1" applyFont="1" applyBorder="1" applyAlignment="1">
      <alignment horizontal="center" vertical="center" wrapText="1"/>
    </xf>
    <xf numFmtId="0" fontId="82" fillId="0" borderId="63" xfId="678" applyNumberFormat="1" applyFont="1" applyBorder="1" applyAlignment="1">
      <alignment horizontal="left" vertical="center" wrapText="1"/>
    </xf>
    <xf numFmtId="0" fontId="98" fillId="0" borderId="27" xfId="678" applyNumberFormat="1" applyFont="1" applyBorder="1" applyAlignment="1">
      <alignment horizontal="center" vertical="center" wrapText="1"/>
    </xf>
    <xf numFmtId="3" fontId="22" fillId="0" borderId="63" xfId="678" applyNumberFormat="1" applyFont="1" applyBorder="1" applyAlignment="1">
      <alignment horizontal="center" vertical="center" wrapText="1"/>
    </xf>
    <xf numFmtId="10" fontId="22" fillId="0" borderId="27" xfId="678" applyNumberFormat="1" applyFont="1" applyBorder="1" applyAlignment="1">
      <alignment horizontal="center" vertical="center" wrapText="1"/>
    </xf>
    <xf numFmtId="0" fontId="7" fillId="25" borderId="27" xfId="678" applyNumberFormat="1" applyFont="1" applyFill="1" applyBorder="1" applyAlignment="1">
      <alignment horizontal="center"/>
    </xf>
    <xf numFmtId="3" fontId="22" fillId="0" borderId="76" xfId="678" applyNumberFormat="1" applyFont="1" applyBorder="1" applyAlignment="1">
      <alignment horizontal="center" vertical="center" wrapText="1"/>
    </xf>
    <xf numFmtId="3" fontId="22" fillId="0" borderId="62" xfId="678" applyNumberFormat="1" applyFont="1" applyBorder="1" applyAlignment="1">
      <alignment horizontal="center" vertical="center" wrapText="1"/>
    </xf>
    <xf numFmtId="0" fontId="99" fillId="0" borderId="63" xfId="678" applyNumberFormat="1" applyFont="1" applyBorder="1" applyAlignment="1">
      <alignment horizontal="center" vertical="center" wrapText="1"/>
    </xf>
    <xf numFmtId="0" fontId="82" fillId="0" borderId="42" xfId="678" applyNumberFormat="1" applyFont="1" applyBorder="1" applyAlignment="1">
      <alignment horizontal="center" vertical="center"/>
    </xf>
    <xf numFmtId="0" fontId="82" fillId="0" borderId="84" xfId="678" applyNumberFormat="1" applyFont="1" applyBorder="1" applyAlignment="1">
      <alignment horizontal="center" vertical="center"/>
    </xf>
    <xf numFmtId="0" fontId="82" fillId="0" borderId="42" xfId="678" applyNumberFormat="1" applyFont="1" applyBorder="1" applyAlignment="1">
      <alignment vertical="center"/>
    </xf>
    <xf numFmtId="0" fontId="82" fillId="0" borderId="84" xfId="678" applyNumberFormat="1" applyFont="1" applyBorder="1" applyAlignment="1">
      <alignment vertical="center"/>
    </xf>
    <xf numFmtId="3" fontId="22" fillId="0" borderId="42" xfId="678" applyNumberFormat="1" applyFont="1" applyBorder="1" applyAlignment="1">
      <alignment horizontal="center" vertical="center"/>
    </xf>
    <xf numFmtId="10" fontId="22" fillId="0" borderId="84" xfId="678" applyNumberFormat="1" applyFont="1" applyBorder="1" applyAlignment="1">
      <alignment horizontal="center" vertical="center"/>
    </xf>
    <xf numFmtId="0" fontId="7" fillId="25" borderId="84" xfId="678" applyNumberFormat="1" applyFont="1" applyFill="1" applyBorder="1" applyAlignment="1">
      <alignment horizontal="center"/>
    </xf>
    <xf numFmtId="3" fontId="22" fillId="0" borderId="77" xfId="678" applyNumberFormat="1" applyFont="1" applyBorder="1" applyAlignment="1">
      <alignment horizontal="center" vertical="center"/>
    </xf>
    <xf numFmtId="3" fontId="22" fillId="0" borderId="36" xfId="678" applyNumberFormat="1" applyFont="1" applyBorder="1" applyAlignment="1">
      <alignment horizontal="center" vertical="center"/>
    </xf>
    <xf numFmtId="0" fontId="99" fillId="0" borderId="42" xfId="678" applyNumberFormat="1" applyFont="1" applyBorder="1" applyAlignment="1">
      <alignment horizontal="center" vertical="center" wrapText="1"/>
    </xf>
    <xf numFmtId="0" fontId="77" fillId="16" borderId="9" xfId="678" applyNumberFormat="1" applyFont="1" applyFill="1" applyBorder="1" applyAlignment="1">
      <alignment horizontal="center" vertical="center"/>
    </xf>
    <xf numFmtId="0" fontId="77" fillId="16" borderId="2" xfId="678" applyNumberFormat="1" applyFont="1" applyFill="1" applyBorder="1" applyAlignment="1">
      <alignment horizontal="center" vertical="center"/>
    </xf>
    <xf numFmtId="0" fontId="81" fillId="16" borderId="9" xfId="678" applyNumberFormat="1" applyFont="1" applyFill="1" applyBorder="1" applyAlignment="1">
      <alignment vertical="center"/>
    </xf>
    <xf numFmtId="0" fontId="77" fillId="16" borderId="2" xfId="678" applyNumberFormat="1" applyFont="1" applyFill="1" applyBorder="1" applyAlignment="1">
      <alignment vertical="center"/>
    </xf>
    <xf numFmtId="3" fontId="8" fillId="16" borderId="9" xfId="678" applyNumberFormat="1" applyFont="1" applyFill="1" applyBorder="1" applyAlignment="1">
      <alignment horizontal="center" vertical="center"/>
    </xf>
    <xf numFmtId="10" fontId="8" fillId="16" borderId="2" xfId="678" applyNumberFormat="1" applyFont="1" applyFill="1" applyBorder="1" applyAlignment="1">
      <alignment horizontal="center" vertical="center"/>
    </xf>
    <xf numFmtId="0" fontId="7" fillId="16" borderId="2" xfId="678" applyNumberFormat="1" applyFont="1" applyFill="1" applyBorder="1" applyAlignment="1">
      <alignment horizontal="center"/>
    </xf>
    <xf numFmtId="3" fontId="8" fillId="16" borderId="68" xfId="678" applyNumberFormat="1" applyFont="1" applyFill="1" applyBorder="1" applyAlignment="1">
      <alignment horizontal="center" vertical="center"/>
    </xf>
    <xf numFmtId="189" fontId="75" fillId="16" borderId="46" xfId="908" applyNumberFormat="1" applyFont="1" applyFill="1" applyBorder="1" applyAlignment="1">
      <alignment horizontal="center" vertical="center"/>
    </xf>
    <xf numFmtId="0" fontId="78" fillId="16" borderId="9" xfId="678" applyNumberFormat="1" applyFont="1" applyFill="1" applyBorder="1" applyAlignment="1">
      <alignment horizontal="center" vertical="center" wrapText="1"/>
    </xf>
    <xf numFmtId="0" fontId="77" fillId="0" borderId="24" xfId="678" applyNumberFormat="1" applyFont="1" applyFill="1" applyBorder="1" applyAlignment="1">
      <alignment horizontal="center" vertical="center"/>
    </xf>
    <xf numFmtId="0" fontId="77" fillId="0" borderId="25" xfId="678" applyNumberFormat="1" applyFont="1" applyFill="1" applyBorder="1" applyAlignment="1">
      <alignment horizontal="center" vertical="center"/>
    </xf>
    <xf numFmtId="0" fontId="81" fillId="0" borderId="63" xfId="678" applyNumberFormat="1" applyFont="1" applyFill="1" applyBorder="1" applyAlignment="1">
      <alignment vertical="center"/>
    </xf>
    <xf numFmtId="0" fontId="77" fillId="0" borderId="27" xfId="678" applyNumberFormat="1" applyFont="1" applyFill="1" applyBorder="1" applyAlignment="1">
      <alignment vertical="center"/>
    </xf>
    <xf numFmtId="3" fontId="8" fillId="0" borderId="59" xfId="678" applyNumberFormat="1" applyFont="1" applyFill="1" applyBorder="1" applyAlignment="1">
      <alignment horizontal="center" vertical="center"/>
    </xf>
    <xf numFmtId="0" fontId="7" fillId="0" borderId="63" xfId="678" applyNumberFormat="1" applyFont="1" applyBorder="1" applyAlignment="1">
      <alignment vertical="center"/>
    </xf>
    <xf numFmtId="3" fontId="8" fillId="25" borderId="41" xfId="678" applyNumberFormat="1" applyFont="1" applyFill="1" applyBorder="1" applyAlignment="1">
      <alignment horizontal="center" vertical="center"/>
    </xf>
    <xf numFmtId="3" fontId="8" fillId="0" borderId="63" xfId="678" applyNumberFormat="1" applyFont="1" applyBorder="1" applyAlignment="1">
      <alignment horizontal="center" vertical="center"/>
    </xf>
    <xf numFmtId="3" fontId="8" fillId="0" borderId="76" xfId="678" applyNumberFormat="1" applyFont="1" applyBorder="1" applyAlignment="1">
      <alignment horizontal="center" vertical="center"/>
    </xf>
    <xf numFmtId="189" fontId="75" fillId="0" borderId="62" xfId="908" applyNumberFormat="1" applyFont="1" applyFill="1" applyBorder="1" applyAlignment="1">
      <alignment horizontal="center" vertical="center"/>
    </xf>
    <xf numFmtId="10" fontId="8" fillId="0" borderId="3" xfId="678" applyNumberFormat="1" applyFont="1" applyBorder="1" applyAlignment="1">
      <alignment horizontal="center" vertical="center"/>
    </xf>
    <xf numFmtId="2" fontId="81" fillId="0" borderId="41" xfId="678" applyNumberFormat="1" applyFont="1" applyBorder="1" applyAlignment="1">
      <alignment vertical="center" wrapText="1"/>
    </xf>
    <xf numFmtId="0" fontId="77" fillId="0" borderId="61" xfId="678" applyNumberFormat="1" applyFont="1" applyBorder="1" applyAlignment="1">
      <alignment horizontal="center" vertical="center"/>
    </xf>
    <xf numFmtId="0" fontId="77" fillId="0" borderId="80" xfId="678" applyNumberFormat="1" applyFont="1" applyBorder="1" applyAlignment="1">
      <alignment horizontal="center" vertical="center"/>
    </xf>
    <xf numFmtId="0" fontId="81" fillId="0" borderId="61" xfId="678" applyNumberFormat="1" applyFont="1" applyBorder="1" applyAlignment="1">
      <alignment vertical="center" wrapText="1"/>
    </xf>
    <xf numFmtId="0" fontId="77" fillId="0" borderId="80" xfId="678" applyNumberFormat="1" applyFont="1" applyBorder="1" applyAlignment="1">
      <alignment vertical="center"/>
    </xf>
    <xf numFmtId="3" fontId="8" fillId="0" borderId="61" xfId="678" applyNumberFormat="1" applyFont="1" applyBorder="1" applyAlignment="1">
      <alignment horizontal="center" vertical="center"/>
    </xf>
    <xf numFmtId="10" fontId="8" fillId="0" borderId="80" xfId="678" applyNumberFormat="1" applyFont="1" applyBorder="1" applyAlignment="1">
      <alignment horizontal="center" vertical="center"/>
    </xf>
    <xf numFmtId="3" fontId="7" fillId="25" borderId="80" xfId="678" applyNumberFormat="1" applyFont="1" applyFill="1" applyBorder="1" applyAlignment="1">
      <alignment horizontal="center"/>
    </xf>
    <xf numFmtId="3" fontId="8" fillId="0" borderId="51" xfId="678" applyNumberFormat="1" applyFont="1" applyBorder="1" applyAlignment="1">
      <alignment horizontal="center" vertical="center"/>
    </xf>
    <xf numFmtId="189" fontId="75" fillId="0" borderId="78" xfId="908" applyNumberFormat="1" applyFont="1" applyFill="1" applyBorder="1" applyAlignment="1">
      <alignment horizontal="center" vertical="center"/>
    </xf>
    <xf numFmtId="3" fontId="78" fillId="0" borderId="61" xfId="678" applyNumberFormat="1" applyFont="1" applyFill="1" applyBorder="1" applyAlignment="1">
      <alignment horizontal="center" vertical="center" wrapText="1"/>
    </xf>
    <xf numFmtId="0" fontId="100" fillId="0" borderId="0" xfId="678" applyFont="1" applyAlignment="1">
      <alignment horizontal="center" vertical="center"/>
    </xf>
    <xf numFmtId="0" fontId="101" fillId="0" borderId="0" xfId="678" applyFont="1" applyAlignment="1">
      <alignment horizontal="left"/>
    </xf>
    <xf numFmtId="0" fontId="102" fillId="0" borderId="0" xfId="678" applyFont="1" applyAlignment="1">
      <alignment horizontal="center"/>
    </xf>
    <xf numFmtId="3" fontId="100" fillId="0" borderId="0" xfId="678" applyNumberFormat="1" applyFont="1" applyAlignment="1">
      <alignment horizontal="center"/>
    </xf>
    <xf numFmtId="0" fontId="41" fillId="25" borderId="0" xfId="678" applyNumberFormat="1" applyFont="1" applyFill="1" applyBorder="1" applyAlignment="1">
      <alignment horizontal="center"/>
    </xf>
    <xf numFmtId="4" fontId="100" fillId="0" borderId="0" xfId="678" applyNumberFormat="1" applyFont="1"/>
    <xf numFmtId="0" fontId="70" fillId="0" borderId="0" xfId="678" applyNumberFormat="1" applyFont="1" applyAlignment="1">
      <alignment horizontal="center" vertical="center"/>
    </xf>
    <xf numFmtId="0" fontId="41" fillId="0" borderId="0" xfId="678" applyNumberFormat="1" applyFont="1" applyAlignment="1">
      <alignment horizontal="center"/>
    </xf>
    <xf numFmtId="3" fontId="101" fillId="0" borderId="0" xfId="678" applyNumberFormat="1" applyFont="1" applyAlignment="1">
      <alignment horizontal="left"/>
    </xf>
    <xf numFmtId="0" fontId="70" fillId="0" borderId="0" xfId="678" applyNumberFormat="1" applyFont="1" applyAlignment="1">
      <alignment vertical="center"/>
    </xf>
    <xf numFmtId="3" fontId="41" fillId="0" borderId="0" xfId="678" applyNumberFormat="1" applyFont="1" applyAlignment="1">
      <alignment vertical="center"/>
    </xf>
    <xf numFmtId="9" fontId="41" fillId="25" borderId="0" xfId="678" applyNumberFormat="1" applyFont="1" applyFill="1" applyBorder="1" applyAlignment="1">
      <alignment horizontal="center"/>
    </xf>
    <xf numFmtId="10" fontId="81" fillId="0" borderId="0" xfId="678" applyNumberFormat="1" applyFont="1" applyBorder="1" applyAlignment="1">
      <alignment horizontal="center" vertical="center"/>
    </xf>
    <xf numFmtId="10" fontId="82" fillId="0" borderId="0" xfId="678" applyNumberFormat="1" applyFont="1" applyBorder="1" applyAlignment="1">
      <alignment horizontal="center" vertical="center" wrapText="1"/>
    </xf>
    <xf numFmtId="10" fontId="82" fillId="0" borderId="0" xfId="678" applyNumberFormat="1" applyFont="1" applyBorder="1" applyAlignment="1">
      <alignment horizontal="center" vertical="center"/>
    </xf>
    <xf numFmtId="10" fontId="81" fillId="16" borderId="0" xfId="678" applyNumberFormat="1" applyFont="1" applyFill="1" applyBorder="1" applyAlignment="1">
      <alignment horizontal="center" vertical="center"/>
    </xf>
    <xf numFmtId="3" fontId="7" fillId="0" borderId="0" xfId="678" applyNumberFormat="1" applyFont="1" applyFill="1" applyBorder="1" applyAlignment="1">
      <alignment horizontal="center" vertical="center" wrapText="1"/>
    </xf>
    <xf numFmtId="0" fontId="41" fillId="0" borderId="0" xfId="678" applyNumberFormat="1" applyFont="1" applyBorder="1" applyAlignment="1">
      <alignment horizontal="center"/>
    </xf>
    <xf numFmtId="0" fontId="41" fillId="0" borderId="0" xfId="678" applyNumberFormat="1" applyFont="1" applyAlignment="1">
      <alignment horizontal="center" vertical="center"/>
    </xf>
    <xf numFmtId="0" fontId="78" fillId="0" borderId="0" xfId="678" applyNumberFormat="1" applyFont="1" applyAlignment="1">
      <alignment wrapText="1"/>
    </xf>
    <xf numFmtId="2" fontId="78" fillId="0" borderId="42" xfId="678" applyNumberFormat="1" applyFont="1" applyBorder="1" applyAlignment="1">
      <alignment horizontal="center" vertical="center" wrapText="1"/>
    </xf>
    <xf numFmtId="0" fontId="78" fillId="32" borderId="9" xfId="678" applyNumberFormat="1" applyFont="1" applyFill="1" applyBorder="1" applyAlignment="1">
      <alignment horizontal="center" vertical="center" wrapText="1"/>
    </xf>
    <xf numFmtId="0" fontId="19" fillId="32" borderId="9" xfId="678" applyNumberFormat="1" applyFont="1" applyFill="1" applyBorder="1" applyAlignment="1">
      <alignment horizontal="center" vertical="center" wrapText="1"/>
    </xf>
    <xf numFmtId="0" fontId="9" fillId="0" borderId="41" xfId="678" applyNumberFormat="1" applyFont="1" applyBorder="1" applyAlignment="1">
      <alignment horizontal="center" vertical="center" wrapText="1"/>
    </xf>
    <xf numFmtId="0" fontId="97" fillId="32" borderId="9" xfId="678" applyNumberFormat="1" applyFont="1" applyFill="1" applyBorder="1" applyAlignment="1">
      <alignment horizontal="center" vertical="center" wrapText="1"/>
    </xf>
    <xf numFmtId="3" fontId="78" fillId="32" borderId="9" xfId="678" applyNumberFormat="1" applyFont="1" applyFill="1" applyBorder="1" applyAlignment="1">
      <alignment horizontal="center" vertical="center" wrapText="1"/>
    </xf>
    <xf numFmtId="0" fontId="92" fillId="32" borderId="41" xfId="678" applyNumberFormat="1" applyFont="1" applyFill="1" applyBorder="1" applyAlignment="1">
      <alignment horizontal="center" vertical="center" wrapText="1"/>
    </xf>
    <xf numFmtId="0" fontId="78" fillId="0" borderId="59" xfId="678" applyNumberFormat="1" applyFont="1" applyFill="1" applyBorder="1" applyAlignment="1">
      <alignment horizontal="center" vertical="center" wrapText="1"/>
    </xf>
    <xf numFmtId="0" fontId="0" fillId="0" borderId="41" xfId="0" applyNumberFormat="1" applyBorder="1" applyAlignment="1">
      <alignment horizontal="center" vertical="center" wrapText="1"/>
    </xf>
    <xf numFmtId="0" fontId="66" fillId="0" borderId="0" xfId="909" applyFont="1"/>
    <xf numFmtId="0" fontId="7" fillId="0" borderId="0" xfId="909" applyFont="1"/>
    <xf numFmtId="0" fontId="8" fillId="0" borderId="0" xfId="909" applyFont="1" applyFill="1" applyAlignment="1">
      <alignment horizontal="center" vertical="top"/>
    </xf>
    <xf numFmtId="0" fontId="7" fillId="31" borderId="38" xfId="910" applyFont="1" applyFill="1" applyBorder="1" applyAlignment="1" applyProtection="1">
      <alignment horizontal="center" vertical="center" wrapText="1"/>
      <protection locked="0"/>
    </xf>
    <xf numFmtId="0" fontId="7" fillId="0" borderId="70" xfId="909" applyFont="1" applyFill="1" applyBorder="1" applyAlignment="1">
      <alignment horizontal="center" vertical="center"/>
    </xf>
    <xf numFmtId="1" fontId="7" fillId="0" borderId="48" xfId="910" quotePrefix="1" applyNumberFormat="1" applyFont="1" applyFill="1" applyBorder="1" applyAlignment="1" applyProtection="1">
      <alignment horizontal="center" vertical="center"/>
      <protection locked="0"/>
    </xf>
    <xf numFmtId="1" fontId="7" fillId="0" borderId="0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47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50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86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23" xfId="910" quotePrefix="1" applyNumberFormat="1" applyFont="1" applyFill="1" applyBorder="1" applyAlignment="1" applyProtection="1">
      <alignment horizontal="center" vertical="center"/>
      <protection locked="0"/>
    </xf>
    <xf numFmtId="0" fontId="7" fillId="0" borderId="40" xfId="909" applyFont="1" applyBorder="1"/>
    <xf numFmtId="0" fontId="7" fillId="0" borderId="83" xfId="909" applyFont="1" applyBorder="1"/>
    <xf numFmtId="4" fontId="8" fillId="0" borderId="63" xfId="909" applyNumberFormat="1" applyFont="1" applyFill="1" applyBorder="1" applyAlignment="1">
      <alignment vertical="top" wrapText="1"/>
    </xf>
    <xf numFmtId="10" fontId="8" fillId="0" borderId="26" xfId="909" applyNumberFormat="1" applyFont="1" applyFill="1" applyBorder="1" applyAlignment="1">
      <alignment horizontal="center" vertical="center" wrapText="1"/>
    </xf>
    <xf numFmtId="4" fontId="8" fillId="0" borderId="24" xfId="909" applyNumberFormat="1" applyFont="1" applyFill="1" applyBorder="1" applyAlignment="1">
      <alignment vertical="top" wrapText="1"/>
    </xf>
    <xf numFmtId="4" fontId="8" fillId="0" borderId="24" xfId="909" applyNumberFormat="1" applyFont="1" applyFill="1" applyBorder="1" applyAlignment="1">
      <alignment horizontal="center" vertical="top" wrapText="1"/>
    </xf>
    <xf numFmtId="0" fontId="7" fillId="0" borderId="82" xfId="909" applyFont="1" applyBorder="1"/>
    <xf numFmtId="4" fontId="8" fillId="0" borderId="41" xfId="909" applyNumberFormat="1" applyFont="1" applyFill="1" applyBorder="1" applyAlignment="1">
      <alignment vertical="top" wrapText="1"/>
    </xf>
    <xf numFmtId="10" fontId="8" fillId="0" borderId="22" xfId="909" applyNumberFormat="1" applyFont="1" applyFill="1" applyBorder="1" applyAlignment="1">
      <alignment horizontal="center" vertical="center" wrapText="1"/>
    </xf>
    <xf numFmtId="4" fontId="8" fillId="0" borderId="4" xfId="909" applyNumberFormat="1" applyFont="1" applyFill="1" applyBorder="1" applyAlignment="1">
      <alignment vertical="top" wrapText="1"/>
    </xf>
    <xf numFmtId="4" fontId="8" fillId="0" borderId="4" xfId="909" applyNumberFormat="1" applyFont="1" applyFill="1" applyBorder="1" applyAlignment="1">
      <alignment horizontal="center" vertical="top" wrapText="1"/>
    </xf>
    <xf numFmtId="0" fontId="8" fillId="0" borderId="82" xfId="909" applyFont="1" applyBorder="1"/>
    <xf numFmtId="49" fontId="8" fillId="0" borderId="41" xfId="912" applyNumberFormat="1" applyFont="1" applyFill="1" applyBorder="1" applyAlignment="1">
      <alignment horizontal="left" vertical="top" wrapText="1"/>
    </xf>
    <xf numFmtId="10" fontId="8" fillId="0" borderId="22" xfId="912" applyNumberFormat="1" applyFont="1" applyFill="1" applyBorder="1" applyAlignment="1">
      <alignment horizontal="center" vertical="center" wrapText="1"/>
    </xf>
    <xf numFmtId="0" fontId="8" fillId="0" borderId="0" xfId="909" applyFont="1"/>
    <xf numFmtId="1" fontId="8" fillId="0" borderId="41" xfId="909" applyNumberFormat="1" applyFont="1" applyFill="1" applyBorder="1" applyAlignment="1">
      <alignment vertical="top" wrapText="1"/>
    </xf>
    <xf numFmtId="10" fontId="7" fillId="0" borderId="22" xfId="912" applyNumberFormat="1" applyFont="1" applyFill="1" applyBorder="1" applyAlignment="1">
      <alignment horizontal="left" vertical="top" wrapText="1"/>
    </xf>
    <xf numFmtId="10" fontId="7" fillId="0" borderId="22" xfId="913" applyNumberFormat="1" applyFont="1" applyFill="1" applyBorder="1" applyAlignment="1">
      <alignment horizontal="left" vertical="top"/>
    </xf>
    <xf numFmtId="4" fontId="8" fillId="0" borderId="4" xfId="820" applyNumberFormat="1" applyFont="1" applyFill="1" applyBorder="1" applyAlignment="1">
      <alignment horizontal="center" vertical="top" wrapText="1"/>
    </xf>
    <xf numFmtId="10" fontId="8" fillId="0" borderId="22" xfId="912" applyNumberFormat="1" applyFont="1" applyFill="1" applyBorder="1" applyAlignment="1">
      <alignment horizontal="left" vertical="top" wrapText="1"/>
    </xf>
    <xf numFmtId="10" fontId="8" fillId="0" borderId="22" xfId="909" applyNumberFormat="1" applyFont="1" applyFill="1" applyBorder="1" applyAlignment="1">
      <alignment vertical="top" wrapText="1"/>
    </xf>
    <xf numFmtId="10" fontId="105" fillId="0" borderId="22" xfId="909" applyNumberFormat="1" applyFont="1" applyFill="1" applyBorder="1" applyAlignment="1">
      <alignment horizontal="center" vertical="center" wrapText="1"/>
    </xf>
    <xf numFmtId="0" fontId="43" fillId="16" borderId="65" xfId="909" applyFont="1" applyFill="1" applyBorder="1"/>
    <xf numFmtId="4" fontId="8" fillId="16" borderId="87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vertical="top" wrapText="1"/>
    </xf>
    <xf numFmtId="4" fontId="8" fillId="16" borderId="89" xfId="909" applyNumberFormat="1" applyFont="1" applyFill="1" applyBorder="1" applyAlignment="1">
      <alignment vertical="top" wrapText="1"/>
    </xf>
    <xf numFmtId="4" fontId="8" fillId="16" borderId="89" xfId="909" applyNumberFormat="1" applyFont="1" applyFill="1" applyBorder="1" applyAlignment="1">
      <alignment horizontal="center" vertical="top" wrapText="1"/>
    </xf>
    <xf numFmtId="0" fontId="43" fillId="16" borderId="70" xfId="909" applyFont="1" applyFill="1" applyBorder="1"/>
    <xf numFmtId="0" fontId="8" fillId="16" borderId="90" xfId="913" applyFont="1" applyFill="1" applyBorder="1" applyAlignment="1">
      <alignment horizontal="left" vertical="top"/>
    </xf>
    <xf numFmtId="0" fontId="8" fillId="16" borderId="91" xfId="913" applyFont="1" applyFill="1" applyBorder="1" applyAlignment="1">
      <alignment horizontal="left" vertical="top"/>
    </xf>
    <xf numFmtId="9" fontId="8" fillId="16" borderId="92" xfId="820" applyFont="1" applyFill="1" applyBorder="1" applyAlignment="1">
      <alignment horizontal="center" vertical="top" wrapText="1"/>
    </xf>
    <xf numFmtId="4" fontId="8" fillId="16" borderId="92" xfId="909" applyNumberFormat="1" applyFont="1" applyFill="1" applyBorder="1" applyAlignment="1">
      <alignment horizontal="center" vertical="top" wrapText="1"/>
    </xf>
    <xf numFmtId="0" fontId="43" fillId="16" borderId="40" xfId="909" applyFont="1" applyFill="1" applyBorder="1"/>
    <xf numFmtId="4" fontId="8" fillId="16" borderId="94" xfId="909" applyNumberFormat="1" applyFont="1" applyFill="1" applyBorder="1" applyAlignment="1">
      <alignment vertical="top" wrapText="1"/>
    </xf>
    <xf numFmtId="4" fontId="8" fillId="16" borderId="95" xfId="909" applyNumberFormat="1" applyFont="1" applyFill="1" applyBorder="1" applyAlignment="1">
      <alignment vertical="top" wrapText="1"/>
    </xf>
    <xf numFmtId="4" fontId="8" fillId="16" borderId="96" xfId="909" applyNumberFormat="1" applyFont="1" applyFill="1" applyBorder="1" applyAlignment="1">
      <alignment vertical="top" wrapText="1"/>
    </xf>
    <xf numFmtId="4" fontId="8" fillId="16" borderId="96" xfId="909" applyNumberFormat="1" applyFont="1" applyFill="1" applyBorder="1" applyAlignment="1">
      <alignment horizontal="center" vertical="top" wrapText="1"/>
    </xf>
    <xf numFmtId="0" fontId="43" fillId="16" borderId="28" xfId="909" applyFont="1" applyFill="1" applyBorder="1"/>
    <xf numFmtId="4" fontId="20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horizontal="center" vertical="top" wrapText="1"/>
    </xf>
    <xf numFmtId="0" fontId="43" fillId="16" borderId="31" xfId="909" applyFont="1" applyFill="1" applyBorder="1"/>
    <xf numFmtId="4" fontId="20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horizontal="center" vertical="top" wrapText="1"/>
    </xf>
    <xf numFmtId="0" fontId="43" fillId="16" borderId="77" xfId="909" applyFont="1" applyFill="1" applyBorder="1"/>
    <xf numFmtId="4" fontId="20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0" fontId="43" fillId="16" borderId="74" xfId="909" applyFont="1" applyFill="1" applyBorder="1"/>
    <xf numFmtId="4" fontId="8" fillId="16" borderId="38" xfId="909" applyNumberFormat="1" applyFont="1" applyFill="1" applyBorder="1" applyAlignment="1">
      <alignment vertical="top" wrapText="1"/>
    </xf>
    <xf numFmtId="4" fontId="8" fillId="16" borderId="38" xfId="909" applyNumberFormat="1" applyFont="1" applyFill="1" applyBorder="1" applyAlignment="1">
      <alignment horizontal="center" vertical="top" wrapText="1"/>
    </xf>
    <xf numFmtId="0" fontId="7" fillId="0" borderId="0" xfId="909" applyFont="1" applyBorder="1"/>
    <xf numFmtId="4" fontId="8" fillId="0" borderId="66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horizontal="center" vertical="top" wrapText="1"/>
    </xf>
    <xf numFmtId="4" fontId="8" fillId="16" borderId="6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/>
    </xf>
    <xf numFmtId="1" fontId="7" fillId="16" borderId="4" xfId="909" applyNumberFormat="1" applyFont="1" applyFill="1" applyBorder="1" applyAlignment="1">
      <alignment horizontal="center"/>
    </xf>
    <xf numFmtId="0" fontId="8" fillId="0" borderId="84" xfId="913" applyFont="1" applyFill="1" applyBorder="1" applyAlignment="1">
      <alignment horizontal="left" vertical="top"/>
    </xf>
    <xf numFmtId="0" fontId="7" fillId="0" borderId="84" xfId="909" applyFont="1" applyBorder="1"/>
    <xf numFmtId="0" fontId="7" fillId="0" borderId="0" xfId="909" applyFont="1" applyFill="1" applyBorder="1"/>
    <xf numFmtId="1" fontId="8" fillId="0" borderId="0" xfId="909" applyNumberFormat="1" applyFont="1" applyFill="1" applyBorder="1" applyAlignment="1">
      <alignment horizontal="center"/>
    </xf>
    <xf numFmtId="1" fontId="8" fillId="0" borderId="0" xfId="909" applyNumberFormat="1" applyFont="1" applyBorder="1" applyAlignment="1">
      <alignment horizontal="center"/>
    </xf>
    <xf numFmtId="0" fontId="8" fillId="0" borderId="0" xfId="913" applyFont="1" applyFill="1" applyBorder="1" applyAlignment="1">
      <alignment horizontal="left" vertical="top"/>
    </xf>
    <xf numFmtId="0" fontId="8" fillId="0" borderId="29" xfId="913" applyFont="1" applyFill="1" applyBorder="1" applyAlignment="1">
      <alignment horizontal="center" vertical="top"/>
    </xf>
    <xf numFmtId="0" fontId="8" fillId="0" borderId="29" xfId="913" applyFont="1" applyFill="1" applyBorder="1" applyAlignment="1">
      <alignment horizontal="left" vertical="top"/>
    </xf>
    <xf numFmtId="1" fontId="8" fillId="0" borderId="30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8" fillId="0" borderId="21" xfId="913" applyFont="1" applyFill="1" applyBorder="1" applyAlignment="1">
      <alignment horizontal="left" vertical="top"/>
    </xf>
    <xf numFmtId="0" fontId="7" fillId="0" borderId="21" xfId="909" applyFont="1" applyBorder="1" applyAlignment="1">
      <alignment horizontal="center"/>
    </xf>
    <xf numFmtId="1" fontId="8" fillId="0" borderId="36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 vertical="center" wrapText="1"/>
    </xf>
    <xf numFmtId="0" fontId="7" fillId="0" borderId="28" xfId="909" applyFont="1" applyBorder="1" applyAlignment="1">
      <alignment horizontal="center" vertical="center"/>
    </xf>
    <xf numFmtId="0" fontId="7" fillId="0" borderId="29" xfId="909" applyFont="1" applyBorder="1" applyAlignment="1">
      <alignment horizontal="center"/>
    </xf>
    <xf numFmtId="2" fontId="8" fillId="0" borderId="30" xfId="909" applyNumberFormat="1" applyFont="1" applyFill="1" applyBorder="1" applyAlignment="1">
      <alignment horizontal="center" vertical="center" wrapText="1"/>
    </xf>
    <xf numFmtId="189" fontId="8" fillId="0" borderId="0" xfId="909" applyNumberFormat="1" applyFont="1" applyFill="1" applyBorder="1" applyAlignment="1">
      <alignment horizontal="center" vertical="center" wrapText="1"/>
    </xf>
    <xf numFmtId="189" fontId="106" fillId="0" borderId="0" xfId="909" applyNumberFormat="1" applyFont="1" applyFill="1" applyBorder="1" applyAlignment="1">
      <alignment horizontal="center" vertical="center" wrapText="1"/>
    </xf>
    <xf numFmtId="0" fontId="7" fillId="0" borderId="31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/>
    </xf>
    <xf numFmtId="0" fontId="7" fillId="0" borderId="4" xfId="909" applyFont="1" applyBorder="1" applyAlignment="1">
      <alignment horizontal="center"/>
    </xf>
    <xf numFmtId="2" fontId="8" fillId="0" borderId="32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/>
    </xf>
    <xf numFmtId="0" fontId="43" fillId="0" borderId="0" xfId="909" applyFont="1" applyFill="1" applyBorder="1"/>
    <xf numFmtId="1" fontId="8" fillId="0" borderId="32" xfId="909" applyNumberFormat="1" applyFont="1" applyFill="1" applyBorder="1" applyAlignment="1">
      <alignment horizontal="center"/>
    </xf>
    <xf numFmtId="10" fontId="8" fillId="0" borderId="32" xfId="909" applyNumberFormat="1" applyFont="1" applyFill="1" applyBorder="1" applyAlignment="1">
      <alignment horizontal="center" vertical="center"/>
    </xf>
    <xf numFmtId="9" fontId="8" fillId="0" borderId="32" xfId="909" applyNumberFormat="1" applyFont="1" applyFill="1" applyBorder="1" applyAlignment="1">
      <alignment horizontal="center" vertical="center"/>
    </xf>
    <xf numFmtId="0" fontId="7" fillId="0" borderId="4" xfId="909" applyFont="1" applyBorder="1"/>
    <xf numFmtId="10" fontId="8" fillId="0" borderId="32" xfId="909" applyNumberFormat="1" applyFont="1" applyBorder="1" applyAlignment="1">
      <alignment horizontal="center" vertical="center"/>
    </xf>
    <xf numFmtId="49" fontId="8" fillId="0" borderId="4" xfId="912" applyNumberFormat="1" applyFont="1" applyFill="1" applyBorder="1" applyAlignment="1">
      <alignment horizontal="left" vertical="top" wrapText="1"/>
    </xf>
    <xf numFmtId="189" fontId="8" fillId="0" borderId="32" xfId="909" applyNumberFormat="1" applyFont="1" applyBorder="1" applyAlignment="1">
      <alignment horizontal="center" vertical="center"/>
    </xf>
    <xf numFmtId="0" fontId="7" fillId="0" borderId="74" xfId="909" applyFont="1" applyBorder="1" applyAlignment="1">
      <alignment horizontal="center" vertical="center"/>
    </xf>
    <xf numFmtId="4" fontId="8" fillId="0" borderId="38" xfId="909" applyNumberFormat="1" applyFont="1" applyFill="1" applyBorder="1" applyAlignment="1">
      <alignment vertical="top" wrapText="1"/>
    </xf>
    <xf numFmtId="0" fontId="7" fillId="0" borderId="38" xfId="909" applyFont="1" applyBorder="1"/>
    <xf numFmtId="10" fontId="7" fillId="0" borderId="0" xfId="909" applyNumberFormat="1" applyFont="1"/>
    <xf numFmtId="0" fontId="8" fillId="0" borderId="0" xfId="909" applyFont="1" applyBorder="1"/>
    <xf numFmtId="0" fontId="7" fillId="0" borderId="27" xfId="909" applyFont="1" applyBorder="1"/>
    <xf numFmtId="0" fontId="7" fillId="0" borderId="27" xfId="909" applyFont="1" applyBorder="1" applyAlignment="1">
      <alignment horizontal="center"/>
    </xf>
    <xf numFmtId="0" fontId="7" fillId="0" borderId="0" xfId="909" applyFont="1" applyAlignment="1">
      <alignment horizontal="center"/>
    </xf>
    <xf numFmtId="0" fontId="20" fillId="33" borderId="43" xfId="909" applyNumberFormat="1" applyFont="1" applyFill="1" applyBorder="1" applyAlignment="1">
      <alignment horizontal="left" vertical="center" wrapText="1"/>
    </xf>
    <xf numFmtId="1" fontId="7" fillId="33" borderId="66" xfId="910" quotePrefix="1" applyNumberFormat="1" applyFont="1" applyFill="1" applyBorder="1" applyAlignment="1" applyProtection="1">
      <alignment horizontal="center"/>
      <protection locked="0"/>
    </xf>
    <xf numFmtId="1" fontId="7" fillId="33" borderId="33" xfId="910" quotePrefix="1" applyNumberFormat="1" applyFont="1" applyFill="1" applyBorder="1" applyAlignment="1" applyProtection="1">
      <alignment horizontal="center"/>
      <protection locked="0"/>
    </xf>
    <xf numFmtId="1" fontId="7" fillId="33" borderId="34" xfId="910" quotePrefix="1" applyNumberFormat="1" applyFont="1" applyFill="1" applyBorder="1" applyAlignment="1" applyProtection="1">
      <alignment horizontal="center"/>
      <protection locked="0"/>
    </xf>
    <xf numFmtId="1" fontId="7" fillId="33" borderId="35" xfId="910" quotePrefix="1" applyNumberFormat="1" applyFont="1" applyFill="1" applyBorder="1" applyAlignment="1" applyProtection="1">
      <alignment horizontal="center"/>
      <protection locked="0"/>
    </xf>
    <xf numFmtId="1" fontId="7" fillId="33" borderId="44" xfId="910" quotePrefix="1" applyNumberFormat="1" applyFont="1" applyFill="1" applyBorder="1" applyAlignment="1" applyProtection="1">
      <alignment horizontal="center"/>
      <protection locked="0"/>
    </xf>
    <xf numFmtId="4" fontId="8" fillId="0" borderId="53" xfId="909" applyNumberFormat="1" applyFont="1" applyFill="1" applyBorder="1" applyAlignment="1">
      <alignment vertical="top" wrapText="1"/>
    </xf>
    <xf numFmtId="10" fontId="8" fillId="0" borderId="54" xfId="909" applyNumberFormat="1" applyFont="1" applyFill="1" applyBorder="1" applyAlignment="1">
      <alignment horizontal="center" vertical="center" wrapText="1"/>
    </xf>
    <xf numFmtId="4" fontId="8" fillId="0" borderId="55" xfId="909" applyNumberFormat="1" applyFont="1" applyFill="1" applyBorder="1" applyAlignment="1">
      <alignment vertical="top" wrapText="1"/>
    </xf>
    <xf numFmtId="4" fontId="8" fillId="0" borderId="55" xfId="909" applyNumberFormat="1" applyFont="1" applyFill="1" applyBorder="1" applyAlignment="1">
      <alignment horizontal="center" vertical="top" wrapText="1"/>
    </xf>
    <xf numFmtId="0" fontId="7" fillId="0" borderId="68" xfId="909" applyFont="1" applyBorder="1"/>
    <xf numFmtId="3" fontId="8" fillId="0" borderId="56" xfId="909" applyNumberFormat="1" applyFont="1" applyFill="1" applyBorder="1" applyAlignment="1">
      <alignment horizontal="center" vertical="top"/>
    </xf>
    <xf numFmtId="0" fontId="8" fillId="0" borderId="45" xfId="909" applyNumberFormat="1" applyFont="1" applyFill="1" applyBorder="1" applyAlignment="1">
      <alignment horizontal="center" vertical="center" wrapText="1"/>
    </xf>
    <xf numFmtId="3" fontId="8" fillId="0" borderId="68" xfId="909" applyNumberFormat="1" applyFont="1" applyFill="1" applyBorder="1" applyAlignment="1">
      <alignment horizontal="center" vertical="top"/>
    </xf>
    <xf numFmtId="189" fontId="8" fillId="0" borderId="39" xfId="909" applyNumberFormat="1" applyFont="1" applyBorder="1" applyAlignment="1">
      <alignment horizontal="center" vertical="center"/>
    </xf>
    <xf numFmtId="0" fontId="20" fillId="33" borderId="65" xfId="909" applyFont="1" applyFill="1" applyBorder="1" applyAlignment="1">
      <alignment horizontal="left" vertical="center"/>
    </xf>
    <xf numFmtId="0" fontId="8" fillId="0" borderId="28" xfId="913" applyFont="1" applyFill="1" applyBorder="1" applyAlignment="1">
      <alignment horizontal="center" vertical="center"/>
    </xf>
    <xf numFmtId="0" fontId="7" fillId="0" borderId="77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1" borderId="38" xfId="910" applyFont="1" applyFill="1" applyBorder="1" applyAlignment="1" applyProtection="1">
      <alignment horizontal="center" vertical="center" wrapText="1"/>
      <protection locked="0"/>
    </xf>
    <xf numFmtId="0" fontId="8" fillId="0" borderId="0" xfId="909" applyFont="1" applyFill="1" applyAlignment="1">
      <alignment horizontal="center" vertical="top"/>
    </xf>
    <xf numFmtId="0" fontId="22" fillId="31" borderId="72" xfId="909" applyFont="1" applyFill="1" applyBorder="1" applyAlignment="1">
      <alignment horizontal="center"/>
    </xf>
    <xf numFmtId="194" fontId="8" fillId="0" borderId="9" xfId="678" applyNumberFormat="1" applyFont="1" applyBorder="1" applyAlignment="1">
      <alignment horizontal="center" vertical="center"/>
    </xf>
    <xf numFmtId="0" fontId="7" fillId="0" borderId="31" xfId="909" applyFont="1" applyBorder="1"/>
    <xf numFmtId="0" fontId="43" fillId="16" borderId="47" xfId="909" applyFont="1" applyFill="1" applyBorder="1"/>
    <xf numFmtId="4" fontId="8" fillId="16" borderId="100" xfId="909" applyNumberFormat="1" applyFont="1" applyFill="1" applyBorder="1" applyAlignment="1">
      <alignment vertical="top" wrapText="1"/>
    </xf>
    <xf numFmtId="4" fontId="8" fillId="16" borderId="100" xfId="909" applyNumberFormat="1" applyFont="1" applyFill="1" applyBorder="1" applyAlignment="1">
      <alignment horizontal="center" vertical="top" wrapText="1"/>
    </xf>
    <xf numFmtId="0" fontId="43" fillId="16" borderId="51" xfId="909" applyFont="1" applyFill="1" applyBorder="1"/>
    <xf numFmtId="0" fontId="43" fillId="16" borderId="57" xfId="909" applyFont="1" applyFill="1" applyBorder="1"/>
    <xf numFmtId="0" fontId="43" fillId="16" borderId="22" xfId="909" applyFont="1" applyFill="1" applyBorder="1"/>
    <xf numFmtId="0" fontId="43" fillId="16" borderId="64" xfId="909" applyFont="1" applyFill="1" applyBorder="1"/>
    <xf numFmtId="0" fontId="43" fillId="16" borderId="60" xfId="909" applyFont="1" applyFill="1" applyBorder="1"/>
    <xf numFmtId="1" fontId="8" fillId="16" borderId="24" xfId="909" applyNumberFormat="1" applyFont="1" applyFill="1" applyBorder="1" applyAlignment="1">
      <alignment horizontal="center" vertical="top" wrapText="1"/>
    </xf>
    <xf numFmtId="0" fontId="7" fillId="0" borderId="38" xfId="909" applyFont="1" applyBorder="1" applyAlignment="1">
      <alignment horizontal="center"/>
    </xf>
    <xf numFmtId="0" fontId="7" fillId="0" borderId="27" xfId="909" applyFont="1" applyBorder="1" applyAlignment="1">
      <alignment horizontal="center" vertical="center"/>
    </xf>
    <xf numFmtId="0" fontId="7" fillId="0" borderId="0" xfId="909" applyFont="1" applyBorder="1" applyAlignment="1">
      <alignment horizontal="center"/>
    </xf>
    <xf numFmtId="1" fontId="7" fillId="31" borderId="51" xfId="910" quotePrefix="1" applyNumberFormat="1" applyFont="1" applyFill="1" applyBorder="1" applyAlignment="1" applyProtection="1">
      <alignment horizontal="center"/>
      <protection locked="0"/>
    </xf>
    <xf numFmtId="1" fontId="7" fillId="31" borderId="55" xfId="910" quotePrefix="1" applyNumberFormat="1" applyFont="1" applyFill="1" applyBorder="1" applyAlignment="1" applyProtection="1">
      <alignment horizontal="center"/>
      <protection locked="0"/>
    </xf>
    <xf numFmtId="1" fontId="7" fillId="31" borderId="78" xfId="910" quotePrefix="1" applyNumberFormat="1" applyFont="1" applyFill="1" applyBorder="1" applyAlignment="1" applyProtection="1">
      <alignment horizontal="center"/>
      <protection locked="0"/>
    </xf>
    <xf numFmtId="4" fontId="8" fillId="0" borderId="31" xfId="909" applyNumberFormat="1" applyFont="1" applyFill="1" applyBorder="1" applyAlignment="1">
      <alignment horizontal="center" vertical="top" wrapText="1"/>
    </xf>
    <xf numFmtId="4" fontId="8" fillId="16" borderId="102" xfId="909" applyNumberFormat="1" applyFont="1" applyFill="1" applyBorder="1" applyAlignment="1">
      <alignment horizontal="center" vertical="top" wrapText="1"/>
    </xf>
    <xf numFmtId="4" fontId="8" fillId="16" borderId="103" xfId="909" applyNumberFormat="1" applyFont="1" applyFill="1" applyBorder="1" applyAlignment="1">
      <alignment horizontal="center" vertical="top" wrapText="1"/>
    </xf>
    <xf numFmtId="4" fontId="8" fillId="16" borderId="104" xfId="909" applyNumberFormat="1" applyFont="1" applyFill="1" applyBorder="1" applyAlignment="1">
      <alignment horizontal="center" vertical="top" wrapText="1"/>
    </xf>
    <xf numFmtId="4" fontId="8" fillId="0" borderId="31" xfId="909" applyNumberFormat="1" applyFont="1" applyFill="1" applyBorder="1" applyAlignment="1">
      <alignment vertical="top" wrapText="1"/>
    </xf>
    <xf numFmtId="4" fontId="8" fillId="0" borderId="32" xfId="909" applyNumberFormat="1" applyFont="1" applyFill="1" applyBorder="1" applyAlignment="1">
      <alignment vertical="top" wrapText="1"/>
    </xf>
    <xf numFmtId="4" fontId="8" fillId="16" borderId="102" xfId="909" applyNumberFormat="1" applyFont="1" applyFill="1" applyBorder="1" applyAlignment="1">
      <alignment vertical="top" wrapText="1"/>
    </xf>
    <xf numFmtId="4" fontId="8" fillId="16" borderId="101" xfId="909" applyNumberFormat="1" applyFont="1" applyFill="1" applyBorder="1" applyAlignment="1">
      <alignment vertical="top" wrapText="1"/>
    </xf>
    <xf numFmtId="9" fontId="8" fillId="16" borderId="103" xfId="820" applyFont="1" applyFill="1" applyBorder="1" applyAlignment="1">
      <alignment horizontal="center" vertical="top" wrapText="1"/>
    </xf>
    <xf numFmtId="9" fontId="8" fillId="16" borderId="93" xfId="820" applyFont="1" applyFill="1" applyBorder="1" applyAlignment="1">
      <alignment horizontal="center" vertical="top" wrapText="1"/>
    </xf>
    <xf numFmtId="4" fontId="8" fillId="16" borderId="104" xfId="909" applyNumberFormat="1" applyFont="1" applyFill="1" applyBorder="1" applyAlignment="1">
      <alignment vertical="top" wrapText="1"/>
    </xf>
    <xf numFmtId="4" fontId="8" fillId="16" borderId="97" xfId="909" applyNumberFormat="1" applyFont="1" applyFill="1" applyBorder="1" applyAlignment="1">
      <alignment vertical="top" wrapText="1"/>
    </xf>
    <xf numFmtId="0" fontId="7" fillId="31" borderId="99" xfId="909" applyFont="1" applyFill="1" applyBorder="1" applyAlignment="1">
      <alignment horizontal="center"/>
    </xf>
    <xf numFmtId="1" fontId="7" fillId="0" borderId="0" xfId="910" quotePrefix="1" applyNumberFormat="1" applyFont="1" applyFill="1" applyBorder="1" applyAlignment="1" applyProtection="1">
      <alignment horizontal="center"/>
      <protection locked="0"/>
    </xf>
    <xf numFmtId="1" fontId="7" fillId="0" borderId="53" xfId="910" quotePrefix="1" applyNumberFormat="1" applyFont="1" applyFill="1" applyBorder="1" applyAlignment="1" applyProtection="1">
      <alignment horizontal="center"/>
      <protection locked="0"/>
    </xf>
    <xf numFmtId="0" fontId="7" fillId="0" borderId="16" xfId="909" applyFont="1" applyBorder="1"/>
    <xf numFmtId="0" fontId="43" fillId="16" borderId="0" xfId="909" applyFont="1" applyFill="1" applyBorder="1"/>
    <xf numFmtId="0" fontId="43" fillId="16" borderId="37" xfId="909" applyFont="1" applyFill="1" applyBorder="1"/>
    <xf numFmtId="10" fontId="8" fillId="0" borderId="3" xfId="909" applyNumberFormat="1" applyFont="1" applyFill="1" applyBorder="1" applyAlignment="1">
      <alignment horizontal="center" vertical="center" wrapText="1"/>
    </xf>
    <xf numFmtId="10" fontId="8" fillId="0" borderId="3" xfId="912" applyNumberFormat="1" applyFont="1" applyFill="1" applyBorder="1" applyAlignment="1">
      <alignment horizontal="center" vertical="center" wrapText="1"/>
    </xf>
    <xf numFmtId="10" fontId="8" fillId="0" borderId="3" xfId="912" applyNumberFormat="1" applyFont="1" applyFill="1" applyBorder="1" applyAlignment="1">
      <alignment horizontal="left" vertical="top" wrapText="1"/>
    </xf>
    <xf numFmtId="10" fontId="8" fillId="0" borderId="3" xfId="909" applyNumberFormat="1" applyFont="1" applyFill="1" applyBorder="1" applyAlignment="1">
      <alignment vertical="top" wrapText="1"/>
    </xf>
    <xf numFmtId="4" fontId="8" fillId="16" borderId="105" xfId="909" applyNumberFormat="1" applyFont="1" applyFill="1" applyBorder="1" applyAlignment="1">
      <alignment vertical="top" wrapText="1"/>
    </xf>
    <xf numFmtId="0" fontId="8" fillId="16" borderId="106" xfId="913" applyFont="1" applyFill="1" applyBorder="1" applyAlignment="1">
      <alignment horizontal="left" vertical="top"/>
    </xf>
    <xf numFmtId="4" fontId="8" fillId="16" borderId="107" xfId="909" applyNumberFormat="1" applyFont="1" applyFill="1" applyBorder="1" applyAlignment="1">
      <alignment vertical="top" wrapText="1"/>
    </xf>
    <xf numFmtId="4" fontId="8" fillId="16" borderId="108" xfId="909" applyNumberFormat="1" applyFont="1" applyFill="1" applyBorder="1" applyAlignment="1">
      <alignment vertical="top" wrapText="1"/>
    </xf>
    <xf numFmtId="2" fontId="8" fillId="0" borderId="0" xfId="909" applyNumberFormat="1" applyFont="1" applyFill="1" applyBorder="1" applyAlignment="1">
      <alignment horizontal="center" vertical="center" wrapText="1"/>
    </xf>
    <xf numFmtId="0" fontId="8" fillId="0" borderId="34" xfId="913" applyFont="1" applyFill="1" applyBorder="1" applyAlignment="1">
      <alignment horizontal="center" vertical="top"/>
    </xf>
    <xf numFmtId="0" fontId="8" fillId="0" borderId="34" xfId="913" applyFont="1" applyFill="1" applyBorder="1" applyAlignment="1">
      <alignment horizontal="left" vertical="top"/>
    </xf>
    <xf numFmtId="1" fontId="8" fillId="0" borderId="35" xfId="909" applyNumberFormat="1" applyFont="1" applyFill="1" applyBorder="1" applyAlignment="1">
      <alignment horizontal="center" vertical="top" wrapText="1"/>
    </xf>
    <xf numFmtId="1" fontId="8" fillId="0" borderId="30" xfId="909" applyNumberFormat="1" applyFont="1" applyFill="1" applyBorder="1" applyAlignment="1">
      <alignment horizontal="center" vertical="center" wrapText="1"/>
    </xf>
    <xf numFmtId="4" fontId="20" fillId="0" borderId="41" xfId="909" applyNumberFormat="1" applyFont="1" applyFill="1" applyBorder="1" applyAlignment="1">
      <alignment vertical="top" wrapText="1"/>
    </xf>
    <xf numFmtId="49" fontId="20" fillId="0" borderId="41" xfId="912" applyNumberFormat="1" applyFont="1" applyFill="1" applyBorder="1" applyAlignment="1">
      <alignment horizontal="left" vertical="top" wrapText="1"/>
    </xf>
    <xf numFmtId="49" fontId="21" fillId="0" borderId="41" xfId="912" applyNumberFormat="1" applyFont="1" applyFill="1" applyBorder="1" applyAlignment="1">
      <alignment horizontal="left" vertical="top" wrapText="1"/>
    </xf>
    <xf numFmtId="49" fontId="21" fillId="0" borderId="41" xfId="913" applyNumberFormat="1" applyFont="1" applyFill="1" applyBorder="1" applyAlignment="1">
      <alignment horizontal="left" vertical="top"/>
    </xf>
    <xf numFmtId="4" fontId="21" fillId="0" borderId="41" xfId="909" applyNumberFormat="1" applyFont="1" applyFill="1" applyBorder="1" applyAlignment="1">
      <alignment vertical="top" wrapText="1"/>
    </xf>
    <xf numFmtId="3" fontId="7" fillId="0" borderId="0" xfId="909" applyNumberFormat="1" applyFont="1"/>
    <xf numFmtId="3" fontId="111" fillId="0" borderId="0" xfId="909" applyNumberFormat="1" applyFont="1" applyFill="1" applyBorder="1"/>
    <xf numFmtId="0" fontId="20" fillId="30" borderId="0" xfId="909" applyFont="1" applyFill="1" applyBorder="1"/>
    <xf numFmtId="188" fontId="20" fillId="30" borderId="0" xfId="909" applyNumberFormat="1" applyFont="1" applyFill="1" applyBorder="1"/>
    <xf numFmtId="0" fontId="7" fillId="31" borderId="0" xfId="909" applyFont="1" applyFill="1" applyBorder="1"/>
    <xf numFmtId="0" fontId="20" fillId="31" borderId="0" xfId="909" applyFont="1" applyFill="1" applyBorder="1"/>
    <xf numFmtId="188" fontId="20" fillId="31" borderId="0" xfId="909" applyNumberFormat="1" applyFont="1" applyFill="1" applyBorder="1"/>
    <xf numFmtId="1" fontId="7" fillId="31" borderId="4" xfId="910" quotePrefix="1" applyNumberFormat="1" applyFont="1" applyFill="1" applyBorder="1" applyAlignment="1" applyProtection="1">
      <alignment horizontal="center"/>
      <protection locked="0"/>
    </xf>
    <xf numFmtId="1" fontId="7" fillId="31" borderId="29" xfId="910" quotePrefix="1" applyNumberFormat="1" applyFont="1" applyFill="1" applyBorder="1" applyAlignment="1" applyProtection="1">
      <alignment horizontal="center"/>
      <protection locked="0"/>
    </xf>
    <xf numFmtId="1" fontId="7" fillId="31" borderId="58" xfId="910" quotePrefix="1" applyNumberFormat="1" applyFont="1" applyFill="1" applyBorder="1" applyAlignment="1" applyProtection="1">
      <alignment horizontal="center"/>
      <protection locked="0"/>
    </xf>
    <xf numFmtId="1" fontId="7" fillId="31" borderId="16" xfId="910" quotePrefix="1" applyNumberFormat="1" applyFont="1" applyFill="1" applyBorder="1" applyAlignment="1" applyProtection="1">
      <alignment horizontal="center"/>
      <protection locked="0"/>
    </xf>
    <xf numFmtId="1" fontId="7" fillId="31" borderId="31" xfId="910" quotePrefix="1" applyNumberFormat="1" applyFont="1" applyFill="1" applyBorder="1" applyAlignment="1" applyProtection="1">
      <alignment horizontal="center"/>
      <protection locked="0"/>
    </xf>
    <xf numFmtId="1" fontId="7" fillId="31" borderId="79" xfId="910" quotePrefix="1" applyNumberFormat="1" applyFont="1" applyFill="1" applyBorder="1" applyAlignment="1" applyProtection="1">
      <alignment horizontal="center"/>
      <protection locked="0"/>
    </xf>
    <xf numFmtId="1" fontId="7" fillId="31" borderId="3" xfId="910" quotePrefix="1" applyNumberFormat="1" applyFont="1" applyFill="1" applyBorder="1" applyAlignment="1" applyProtection="1">
      <alignment horizontal="center"/>
      <protection locked="0"/>
    </xf>
    <xf numFmtId="4" fontId="21" fillId="31" borderId="59" xfId="909" applyNumberFormat="1" applyFont="1" applyFill="1" applyBorder="1" applyAlignment="1">
      <alignment horizontal="left" vertical="center" wrapText="1"/>
    </xf>
    <xf numFmtId="4" fontId="21" fillId="31" borderId="41" xfId="909" applyNumberFormat="1" applyFont="1" applyFill="1" applyBorder="1" applyAlignment="1">
      <alignment horizontal="left" vertical="center" wrapText="1"/>
    </xf>
    <xf numFmtId="3" fontId="7" fillId="0" borderId="4" xfId="909" applyNumberFormat="1" applyFont="1" applyFill="1" applyBorder="1" applyAlignment="1">
      <alignment horizontal="center" vertical="top"/>
    </xf>
    <xf numFmtId="3" fontId="7" fillId="0" borderId="28" xfId="909" applyNumberFormat="1" applyFont="1" applyFill="1" applyBorder="1" applyAlignment="1">
      <alignment horizontal="center" vertical="top"/>
    </xf>
    <xf numFmtId="3" fontId="7" fillId="0" borderId="29" xfId="909" applyNumberFormat="1" applyFont="1" applyFill="1" applyBorder="1" applyAlignment="1">
      <alignment horizontal="center" vertical="top"/>
    </xf>
    <xf numFmtId="3" fontId="7" fillId="0" borderId="31" xfId="909" applyNumberFormat="1" applyFont="1" applyFill="1" applyBorder="1" applyAlignment="1">
      <alignment horizontal="center" vertical="top"/>
    </xf>
    <xf numFmtId="1" fontId="7" fillId="31" borderId="28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31" xfId="910" quotePrefix="1" applyNumberFormat="1" applyFont="1" applyFill="1" applyBorder="1" applyAlignment="1" applyProtection="1">
      <alignment horizontal="center" vertical="center"/>
      <protection locked="0"/>
    </xf>
    <xf numFmtId="4" fontId="20" fillId="31" borderId="25" xfId="909" applyNumberFormat="1" applyFont="1" applyFill="1" applyBorder="1" applyAlignment="1">
      <alignment horizontal="left"/>
    </xf>
    <xf numFmtId="4" fontId="20" fillId="31" borderId="16" xfId="909" applyNumberFormat="1" applyFont="1" applyFill="1" applyBorder="1" applyAlignment="1">
      <alignment horizontal="left"/>
    </xf>
    <xf numFmtId="4" fontId="20" fillId="31" borderId="81" xfId="909" applyNumberFormat="1" applyFont="1" applyFill="1" applyBorder="1" applyAlignment="1">
      <alignment horizontal="left"/>
    </xf>
    <xf numFmtId="1" fontId="7" fillId="31" borderId="74" xfId="910" quotePrefix="1" applyNumberFormat="1" applyFont="1" applyFill="1" applyBorder="1" applyAlignment="1" applyProtection="1">
      <alignment horizontal="center" vertical="center"/>
      <protection locked="0"/>
    </xf>
    <xf numFmtId="1" fontId="21" fillId="31" borderId="29" xfId="909" applyNumberFormat="1" applyFont="1" applyFill="1" applyBorder="1" applyAlignment="1">
      <alignment horizontal="center" vertical="center"/>
    </xf>
    <xf numFmtId="1" fontId="21" fillId="31" borderId="4" xfId="909" applyNumberFormat="1" applyFont="1" applyFill="1" applyBorder="1" applyAlignment="1">
      <alignment horizontal="center" vertical="center"/>
    </xf>
    <xf numFmtId="1" fontId="21" fillId="31" borderId="38" xfId="909" applyNumberFormat="1" applyFont="1" applyFill="1" applyBorder="1" applyAlignment="1">
      <alignment horizontal="center" vertical="center"/>
    </xf>
    <xf numFmtId="4" fontId="21" fillId="31" borderId="58" xfId="909" applyNumberFormat="1" applyFont="1" applyFill="1" applyBorder="1" applyAlignment="1">
      <alignment horizontal="center"/>
    </xf>
    <xf numFmtId="4" fontId="21" fillId="31" borderId="16" xfId="909" applyNumberFormat="1" applyFont="1" applyFill="1" applyBorder="1" applyAlignment="1">
      <alignment horizontal="center"/>
    </xf>
    <xf numFmtId="4" fontId="21" fillId="31" borderId="67" xfId="909" applyNumberFormat="1" applyFont="1" applyFill="1" applyBorder="1" applyAlignment="1">
      <alignment horizontal="center"/>
    </xf>
    <xf numFmtId="3" fontId="7" fillId="0" borderId="4" xfId="909" applyNumberFormat="1" applyFont="1" applyFill="1" applyBorder="1" applyAlignment="1">
      <alignment horizontal="center" vertical="center" wrapText="1"/>
    </xf>
    <xf numFmtId="3" fontId="7" fillId="0" borderId="28" xfId="909" applyNumberFormat="1" applyFont="1" applyFill="1" applyBorder="1" applyAlignment="1">
      <alignment horizontal="center" vertical="center" wrapText="1"/>
    </xf>
    <xf numFmtId="3" fontId="7" fillId="0" borderId="29" xfId="909" applyNumberFormat="1" applyFont="1" applyFill="1" applyBorder="1" applyAlignment="1">
      <alignment horizontal="center" vertical="center" wrapText="1"/>
    </xf>
    <xf numFmtId="3" fontId="7" fillId="0" borderId="31" xfId="909" applyNumberFormat="1" applyFont="1" applyFill="1" applyBorder="1" applyAlignment="1">
      <alignment horizontal="center" vertical="center" wrapText="1"/>
    </xf>
    <xf numFmtId="3" fontId="7" fillId="0" borderId="74" xfId="909" applyNumberFormat="1" applyFont="1" applyFill="1" applyBorder="1" applyAlignment="1">
      <alignment horizontal="center" vertical="center" wrapText="1"/>
    </xf>
    <xf numFmtId="3" fontId="7" fillId="0" borderId="38" xfId="909" applyNumberFormat="1" applyFont="1" applyFill="1" applyBorder="1" applyAlignment="1">
      <alignment horizontal="center" vertical="center" wrapText="1"/>
    </xf>
    <xf numFmtId="49" fontId="21" fillId="31" borderId="71" xfId="909" applyNumberFormat="1" applyFont="1" applyFill="1" applyBorder="1" applyAlignment="1">
      <alignment horizontal="center" vertical="center"/>
    </xf>
    <xf numFmtId="49" fontId="21" fillId="31" borderId="82" xfId="909" applyNumberFormat="1" applyFont="1" applyFill="1" applyBorder="1" applyAlignment="1">
      <alignment horizontal="center" vertical="center"/>
    </xf>
    <xf numFmtId="195" fontId="8" fillId="0" borderId="32" xfId="909" applyNumberFormat="1" applyFont="1" applyFill="1" applyBorder="1" applyAlignment="1">
      <alignment horizontal="center" vertical="center" wrapText="1"/>
    </xf>
    <xf numFmtId="49" fontId="21" fillId="31" borderId="109" xfId="909" applyNumberFormat="1" applyFont="1" applyFill="1" applyBorder="1" applyAlignment="1">
      <alignment horizontal="center" vertical="center"/>
    </xf>
    <xf numFmtId="4" fontId="21" fillId="31" borderId="42" xfId="909" applyNumberFormat="1" applyFont="1" applyFill="1" applyBorder="1" applyAlignment="1">
      <alignment horizontal="left" vertical="center" wrapText="1"/>
    </xf>
    <xf numFmtId="1" fontId="7" fillId="31" borderId="84" xfId="910" quotePrefix="1" applyNumberFormat="1" applyFont="1" applyFill="1" applyBorder="1" applyAlignment="1" applyProtection="1">
      <alignment horizontal="center"/>
      <protection locked="0"/>
    </xf>
    <xf numFmtId="1" fontId="7" fillId="31" borderId="21" xfId="910" quotePrefix="1" applyNumberFormat="1" applyFont="1" applyFill="1" applyBorder="1" applyAlignment="1" applyProtection="1">
      <alignment horizontal="center"/>
      <protection locked="0"/>
    </xf>
    <xf numFmtId="1" fontId="7" fillId="31" borderId="81" xfId="910" quotePrefix="1" applyNumberFormat="1" applyFont="1" applyFill="1" applyBorder="1" applyAlignment="1" applyProtection="1">
      <alignment horizontal="center"/>
      <protection locked="0"/>
    </xf>
    <xf numFmtId="3" fontId="7" fillId="0" borderId="77" xfId="909" applyNumberFormat="1" applyFont="1" applyFill="1" applyBorder="1" applyAlignment="1">
      <alignment horizontal="center" vertical="top"/>
    </xf>
    <xf numFmtId="3" fontId="7" fillId="0" borderId="21" xfId="909" applyNumberFormat="1" applyFont="1" applyFill="1" applyBorder="1" applyAlignment="1">
      <alignment horizontal="center" vertical="top"/>
    </xf>
    <xf numFmtId="0" fontId="7" fillId="0" borderId="56" xfId="909" applyFont="1" applyBorder="1"/>
    <xf numFmtId="3" fontId="8" fillId="0" borderId="45" xfId="909" applyNumberFormat="1" applyFont="1" applyFill="1" applyBorder="1" applyAlignment="1">
      <alignment horizontal="center" vertical="top"/>
    </xf>
    <xf numFmtId="4" fontId="20" fillId="31" borderId="26" xfId="909" applyNumberFormat="1" applyFont="1" applyFill="1" applyBorder="1" applyAlignment="1">
      <alignment horizontal="left"/>
    </xf>
    <xf numFmtId="4" fontId="20" fillId="31" borderId="22" xfId="909" applyNumberFormat="1" applyFont="1" applyFill="1" applyBorder="1" applyAlignment="1">
      <alignment horizontal="left"/>
    </xf>
    <xf numFmtId="4" fontId="20" fillId="31" borderId="64" xfId="909" applyNumberFormat="1" applyFont="1" applyFill="1" applyBorder="1" applyAlignment="1">
      <alignment horizontal="left"/>
    </xf>
    <xf numFmtId="3" fontId="7" fillId="0" borderId="58" xfId="909" applyNumberFormat="1" applyFont="1" applyFill="1" applyBorder="1" applyAlignment="1">
      <alignment horizontal="center" vertical="center" wrapText="1"/>
    </xf>
    <xf numFmtId="3" fontId="7" fillId="0" borderId="16" xfId="909" applyNumberFormat="1" applyFont="1" applyFill="1" applyBorder="1" applyAlignment="1">
      <alignment horizontal="center" vertical="center" wrapText="1"/>
    </xf>
    <xf numFmtId="3" fontId="7" fillId="0" borderId="67" xfId="909" applyNumberFormat="1" applyFont="1" applyFill="1" applyBorder="1" applyAlignment="1">
      <alignment horizontal="center" vertical="center" wrapText="1"/>
    </xf>
    <xf numFmtId="4" fontId="8" fillId="0" borderId="16" xfId="909" applyNumberFormat="1" applyFont="1" applyFill="1" applyBorder="1" applyAlignment="1">
      <alignment horizontal="center" vertical="top" wrapText="1"/>
    </xf>
    <xf numFmtId="4" fontId="8" fillId="16" borderId="110" xfId="909" applyNumberFormat="1" applyFont="1" applyFill="1" applyBorder="1" applyAlignment="1">
      <alignment horizontal="center" vertical="top" wrapText="1"/>
    </xf>
    <xf numFmtId="4" fontId="8" fillId="16" borderId="111" xfId="909" applyNumberFormat="1" applyFont="1" applyFill="1" applyBorder="1" applyAlignment="1">
      <alignment horizontal="center" vertical="top" wrapText="1"/>
    </xf>
    <xf numFmtId="4" fontId="8" fillId="16" borderId="112" xfId="909" applyNumberFormat="1" applyFont="1" applyFill="1" applyBorder="1" applyAlignment="1">
      <alignment horizontal="center" vertical="top" wrapText="1"/>
    </xf>
    <xf numFmtId="3" fontId="8" fillId="0" borderId="59" xfId="909" applyNumberFormat="1" applyFont="1" applyFill="1" applyBorder="1" applyAlignment="1">
      <alignment horizontal="center" vertical="center" wrapText="1"/>
    </xf>
    <xf numFmtId="3" fontId="8" fillId="0" borderId="41" xfId="909" applyNumberFormat="1" applyFont="1" applyFill="1" applyBorder="1" applyAlignment="1">
      <alignment horizontal="center" vertical="center" wrapText="1"/>
    </xf>
    <xf numFmtId="3" fontId="8" fillId="0" borderId="61" xfId="909" applyNumberFormat="1" applyFont="1" applyFill="1" applyBorder="1" applyAlignment="1">
      <alignment horizontal="center" vertical="center" wrapText="1"/>
    </xf>
    <xf numFmtId="3" fontId="8" fillId="0" borderId="41" xfId="909" applyNumberFormat="1" applyFont="1" applyFill="1" applyBorder="1" applyAlignment="1">
      <alignment horizontal="center" vertical="top" wrapText="1"/>
    </xf>
    <xf numFmtId="3" fontId="8" fillId="16" borderId="108" xfId="909" applyNumberFormat="1" applyFont="1" applyFill="1" applyBorder="1" applyAlignment="1">
      <alignment horizontal="center" vertical="top" wrapText="1"/>
    </xf>
    <xf numFmtId="3" fontId="8" fillId="16" borderId="90" xfId="909" applyNumberFormat="1" applyFont="1" applyFill="1" applyBorder="1" applyAlignment="1">
      <alignment horizontal="center" vertical="top" wrapText="1"/>
    </xf>
    <xf numFmtId="3" fontId="8" fillId="16" borderId="94" xfId="909" applyNumberFormat="1" applyFont="1" applyFill="1" applyBorder="1" applyAlignment="1">
      <alignment horizontal="center" vertical="top" wrapText="1"/>
    </xf>
    <xf numFmtId="0" fontId="7" fillId="30" borderId="68" xfId="909" applyFont="1" applyFill="1" applyBorder="1"/>
    <xf numFmtId="0" fontId="7" fillId="30" borderId="45" xfId="909" applyFont="1" applyFill="1" applyBorder="1"/>
    <xf numFmtId="4" fontId="8" fillId="30" borderId="9" xfId="909" applyNumberFormat="1" applyFont="1" applyFill="1" applyBorder="1" applyAlignment="1">
      <alignment vertical="top" wrapText="1"/>
    </xf>
    <xf numFmtId="10" fontId="8" fillId="30" borderId="2" xfId="909" applyNumberFormat="1" applyFont="1" applyFill="1" applyBorder="1" applyAlignment="1">
      <alignment horizontal="center" vertical="center" wrapText="1"/>
    </xf>
    <xf numFmtId="1" fontId="7" fillId="30" borderId="76" xfId="910" quotePrefix="1" applyNumberFormat="1" applyFont="1" applyFill="1" applyBorder="1" applyAlignment="1" applyProtection="1">
      <alignment horizontal="center"/>
      <protection locked="0"/>
    </xf>
    <xf numFmtId="3" fontId="7" fillId="30" borderId="55" xfId="909" applyNumberFormat="1" applyFont="1" applyFill="1" applyBorder="1" applyAlignment="1">
      <alignment horizontal="center" vertical="center" wrapText="1"/>
    </xf>
    <xf numFmtId="4" fontId="7" fillId="30" borderId="55" xfId="909" applyNumberFormat="1" applyFont="1" applyFill="1" applyBorder="1" applyAlignment="1">
      <alignment horizontal="center" vertical="center" wrapText="1"/>
    </xf>
    <xf numFmtId="4" fontId="7" fillId="30" borderId="78" xfId="909" applyNumberFormat="1" applyFont="1" applyFill="1" applyBorder="1" applyAlignment="1">
      <alignment horizontal="center" vertical="center" wrapText="1"/>
    </xf>
    <xf numFmtId="3" fontId="8" fillId="30" borderId="54" xfId="909" applyNumberFormat="1" applyFont="1" applyFill="1" applyBorder="1" applyAlignment="1">
      <alignment horizontal="center" vertical="top"/>
    </xf>
    <xf numFmtId="3" fontId="8" fillId="30" borderId="37" xfId="909" applyNumberFormat="1" applyFont="1" applyFill="1" applyBorder="1" applyAlignment="1">
      <alignment horizontal="center" vertical="top"/>
    </xf>
    <xf numFmtId="3" fontId="8" fillId="30" borderId="53" xfId="909" applyNumberFormat="1" applyFont="1" applyFill="1" applyBorder="1" applyAlignment="1">
      <alignment horizontal="center" vertical="top"/>
    </xf>
    <xf numFmtId="1" fontId="8" fillId="31" borderId="28" xfId="910" quotePrefix="1" applyNumberFormat="1" applyFont="1" applyFill="1" applyBorder="1" applyAlignment="1" applyProtection="1">
      <alignment horizontal="center"/>
      <protection locked="0"/>
    </xf>
    <xf numFmtId="1" fontId="8" fillId="31" borderId="31" xfId="910" quotePrefix="1" applyNumberFormat="1" applyFont="1" applyFill="1" applyBorder="1" applyAlignment="1" applyProtection="1">
      <alignment horizontal="center"/>
      <protection locked="0"/>
    </xf>
    <xf numFmtId="1" fontId="8" fillId="31" borderId="77" xfId="910" quotePrefix="1" applyNumberFormat="1" applyFont="1" applyFill="1" applyBorder="1" applyAlignment="1" applyProtection="1">
      <alignment horizontal="center"/>
      <protection locked="0"/>
    </xf>
    <xf numFmtId="3" fontId="7" fillId="0" borderId="58" xfId="909" applyNumberFormat="1" applyFont="1" applyFill="1" applyBorder="1" applyAlignment="1">
      <alignment horizontal="center" vertical="top"/>
    </xf>
    <xf numFmtId="3" fontId="7" fillId="0" borderId="16" xfId="909" applyNumberFormat="1" applyFont="1" applyFill="1" applyBorder="1" applyAlignment="1">
      <alignment horizontal="center" vertical="top"/>
    </xf>
    <xf numFmtId="3" fontId="7" fillId="0" borderId="81" xfId="909" applyNumberFormat="1" applyFont="1" applyFill="1" applyBorder="1" applyAlignment="1">
      <alignment horizontal="center" vertical="top"/>
    </xf>
    <xf numFmtId="4" fontId="8" fillId="0" borderId="52" xfId="909" applyNumberFormat="1" applyFont="1" applyFill="1" applyBorder="1" applyAlignment="1">
      <alignment horizontal="center" vertical="top" wrapText="1"/>
    </xf>
    <xf numFmtId="4" fontId="8" fillId="0" borderId="25" xfId="909" applyNumberFormat="1" applyFont="1" applyFill="1" applyBorder="1" applyAlignment="1">
      <alignment horizontal="center" vertical="top" wrapText="1"/>
    </xf>
    <xf numFmtId="4" fontId="8" fillId="16" borderId="113" xfId="909" applyNumberFormat="1" applyFont="1" applyFill="1" applyBorder="1" applyAlignment="1">
      <alignment horizontal="center" vertical="top" wrapText="1"/>
    </xf>
    <xf numFmtId="3" fontId="8" fillId="33" borderId="59" xfId="909" applyNumberFormat="1" applyFont="1" applyFill="1" applyBorder="1" applyAlignment="1">
      <alignment horizontal="center" vertical="top"/>
    </xf>
    <xf numFmtId="3" fontId="8" fillId="33" borderId="41" xfId="909" applyNumberFormat="1" applyFont="1" applyFill="1" applyBorder="1" applyAlignment="1">
      <alignment horizontal="center" vertical="top"/>
    </xf>
    <xf numFmtId="3" fontId="8" fillId="33" borderId="42" xfId="909" applyNumberFormat="1" applyFont="1" applyFill="1" applyBorder="1" applyAlignment="1">
      <alignment horizontal="center" vertical="top"/>
    </xf>
    <xf numFmtId="3" fontId="8" fillId="33" borderId="9" xfId="909" applyNumberFormat="1" applyFont="1" applyFill="1" applyBorder="1" applyAlignment="1">
      <alignment horizontal="center" vertical="top"/>
    </xf>
    <xf numFmtId="3" fontId="8" fillId="33" borderId="53" xfId="909" applyNumberFormat="1" applyFont="1" applyFill="1" applyBorder="1" applyAlignment="1">
      <alignment horizontal="center" vertical="top" wrapText="1"/>
    </xf>
    <xf numFmtId="3" fontId="8" fillId="33" borderId="63" xfId="909" applyNumberFormat="1" applyFont="1" applyFill="1" applyBorder="1" applyAlignment="1">
      <alignment horizontal="center" vertical="top" wrapText="1"/>
    </xf>
    <xf numFmtId="3" fontId="8" fillId="33" borderId="41" xfId="909" applyNumberFormat="1" applyFont="1" applyFill="1" applyBorder="1" applyAlignment="1">
      <alignment horizontal="center" vertical="top" wrapText="1"/>
    </xf>
    <xf numFmtId="3" fontId="8" fillId="34" borderId="87" xfId="909" applyNumberFormat="1" applyFont="1" applyFill="1" applyBorder="1" applyAlignment="1">
      <alignment horizontal="center" vertical="top" wrapText="1"/>
    </xf>
    <xf numFmtId="3" fontId="8" fillId="34" borderId="90" xfId="909" applyNumberFormat="1" applyFont="1" applyFill="1" applyBorder="1" applyAlignment="1">
      <alignment horizontal="center" vertical="top" wrapText="1"/>
    </xf>
    <xf numFmtId="3" fontId="8" fillId="34" borderId="94" xfId="909" applyNumberFormat="1" applyFont="1" applyFill="1" applyBorder="1" applyAlignment="1">
      <alignment horizontal="center" vertical="top" wrapText="1"/>
    </xf>
    <xf numFmtId="0" fontId="10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/>
    </xf>
    <xf numFmtId="0" fontId="78" fillId="0" borderId="43" xfId="678" applyNumberFormat="1" applyFont="1" applyBorder="1" applyAlignment="1">
      <alignment horizontal="center" vertical="center" wrapText="1"/>
    </xf>
    <xf numFmtId="0" fontId="78" fillId="0" borderId="53" xfId="678" applyNumberFormat="1" applyFont="1" applyBorder="1" applyAlignment="1">
      <alignment horizontal="center" vertical="center" wrapText="1"/>
    </xf>
    <xf numFmtId="0" fontId="81" fillId="0" borderId="37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77" fillId="0" borderId="59" xfId="678" applyNumberFormat="1" applyFont="1" applyBorder="1" applyAlignment="1">
      <alignment horizontal="center" vertical="center" wrapText="1"/>
    </xf>
    <xf numFmtId="0" fontId="77" fillId="0" borderId="61" xfId="678" applyNumberFormat="1" applyFont="1" applyBorder="1" applyAlignment="1">
      <alignment horizontal="center" vertical="center" wrapText="1"/>
    </xf>
    <xf numFmtId="0" fontId="77" fillId="0" borderId="66" xfId="678" applyNumberFormat="1" applyFont="1" applyBorder="1" applyAlignment="1">
      <alignment horizontal="center" vertical="center" wrapText="1"/>
    </xf>
    <xf numFmtId="0" fontId="77" fillId="0" borderId="37" xfId="678" applyNumberFormat="1" applyFont="1" applyBorder="1" applyAlignment="1">
      <alignment horizontal="center" vertical="center" wrapText="1"/>
    </xf>
    <xf numFmtId="0" fontId="28" fillId="0" borderId="37" xfId="678" applyNumberFormat="1" applyBorder="1" applyAlignment="1">
      <alignment horizontal="center" vertical="center"/>
    </xf>
    <xf numFmtId="0" fontId="0" fillId="0" borderId="61" xfId="0" applyNumberFormat="1" applyBorder="1" applyAlignment="1">
      <alignment horizontal="center" vertical="center" wrapText="1"/>
    </xf>
    <xf numFmtId="0" fontId="77" fillId="0" borderId="43" xfId="678" applyNumberFormat="1" applyFont="1" applyBorder="1" applyAlignment="1">
      <alignment horizontal="center" vertical="center" wrapText="1"/>
    </xf>
    <xf numFmtId="0" fontId="77" fillId="0" borderId="53" xfId="678" applyNumberFormat="1" applyFont="1" applyBorder="1" applyAlignment="1">
      <alignment horizontal="center" vertical="center" wrapText="1"/>
    </xf>
    <xf numFmtId="0" fontId="77" fillId="0" borderId="68" xfId="678" applyNumberFormat="1" applyFont="1" applyBorder="1" applyAlignment="1">
      <alignment horizontal="center" vertical="center" wrapText="1"/>
    </xf>
    <xf numFmtId="0" fontId="0" fillId="0" borderId="46" xfId="0" applyNumberForma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80" fillId="0" borderId="0" xfId="678" applyNumberFormat="1" applyFont="1" applyBorder="1" applyAlignment="1">
      <alignment horizontal="center" vertical="center" wrapText="1"/>
    </xf>
    <xf numFmtId="0" fontId="75" fillId="0" borderId="0" xfId="907" applyNumberFormat="1" applyFont="1" applyBorder="1" applyAlignment="1">
      <alignment horizontal="center" vertical="center" wrapText="1"/>
    </xf>
    <xf numFmtId="0" fontId="81" fillId="0" borderId="0" xfId="907" applyNumberFormat="1" applyFont="1" applyBorder="1" applyAlignment="1">
      <alignment horizontal="center" vertical="center" wrapText="1"/>
    </xf>
    <xf numFmtId="4" fontId="20" fillId="25" borderId="81" xfId="909" applyNumberFormat="1" applyFont="1" applyFill="1" applyBorder="1" applyAlignment="1">
      <alignment vertical="top" wrapText="1"/>
    </xf>
    <xf numFmtId="4" fontId="20" fillId="25" borderId="84" xfId="909" applyNumberFormat="1" applyFont="1" applyFill="1" applyBorder="1" applyAlignment="1">
      <alignment vertical="top" wrapText="1"/>
    </xf>
    <xf numFmtId="4" fontId="20" fillId="25" borderId="64" xfId="909" applyNumberFormat="1" applyFont="1" applyFill="1" applyBorder="1" applyAlignment="1">
      <alignment vertical="top" wrapText="1"/>
    </xf>
    <xf numFmtId="4" fontId="20" fillId="25" borderId="25" xfId="909" applyNumberFormat="1" applyFont="1" applyFill="1" applyBorder="1" applyAlignment="1">
      <alignment vertical="top" wrapText="1"/>
    </xf>
    <xf numFmtId="4" fontId="20" fillId="25" borderId="27" xfId="909" applyNumberFormat="1" applyFont="1" applyFill="1" applyBorder="1" applyAlignment="1">
      <alignment vertical="top" wrapText="1"/>
    </xf>
    <xf numFmtId="4" fontId="20" fillId="25" borderId="26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4" fontId="8" fillId="16" borderId="2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4" fontId="8" fillId="16" borderId="3" xfId="909" applyNumberFormat="1" applyFont="1" applyFill="1" applyBorder="1" applyAlignment="1">
      <alignment horizontal="center" vertical="top" wrapText="1"/>
    </xf>
    <xf numFmtId="4" fontId="8" fillId="16" borderId="22" xfId="909" applyNumberFormat="1" applyFont="1" applyFill="1" applyBorder="1" applyAlignment="1">
      <alignment horizontal="center" vertical="top" wrapText="1"/>
    </xf>
    <xf numFmtId="4" fontId="20" fillId="25" borderId="16" xfId="909" applyNumberFormat="1" applyFont="1" applyFill="1" applyBorder="1" applyAlignment="1">
      <alignment vertical="top" wrapText="1"/>
    </xf>
    <xf numFmtId="4" fontId="20" fillId="25" borderId="3" xfId="909" applyNumberFormat="1" applyFont="1" applyFill="1" applyBorder="1" applyAlignment="1">
      <alignment vertical="top" wrapText="1"/>
    </xf>
    <xf numFmtId="4" fontId="20" fillId="25" borderId="22" xfId="909" applyNumberFormat="1" applyFont="1" applyFill="1" applyBorder="1" applyAlignment="1">
      <alignment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1" borderId="21" xfId="911" applyFont="1" applyFill="1" applyBorder="1" applyAlignment="1">
      <alignment horizontal="center" vertical="center" wrapText="1"/>
    </xf>
    <xf numFmtId="0" fontId="7" fillId="31" borderId="50" xfId="911" applyFont="1" applyFill="1" applyBorder="1" applyAlignment="1">
      <alignment horizontal="center" vertical="center" wrapText="1"/>
    </xf>
    <xf numFmtId="0" fontId="7" fillId="31" borderId="55" xfId="911" applyFont="1" applyFill="1" applyBorder="1" applyAlignment="1">
      <alignment horizontal="center" vertical="center" wrapText="1"/>
    </xf>
    <xf numFmtId="191" fontId="7" fillId="31" borderId="36" xfId="910" applyNumberFormat="1" applyFont="1" applyFill="1" applyBorder="1" applyAlignment="1" applyProtection="1">
      <alignment horizontal="center" vertical="center" wrapText="1"/>
      <protection locked="0"/>
    </xf>
    <xf numFmtId="191" fontId="7" fillId="31" borderId="86" xfId="910" applyNumberFormat="1" applyFont="1" applyFill="1" applyBorder="1" applyAlignment="1" applyProtection="1">
      <alignment horizontal="center" vertical="center" wrapText="1"/>
      <protection locked="0"/>
    </xf>
    <xf numFmtId="191" fontId="7" fillId="31" borderId="78" xfId="910" applyNumberFormat="1" applyFont="1" applyFill="1" applyBorder="1" applyAlignment="1" applyProtection="1">
      <alignment horizontal="center" vertical="center" wrapText="1"/>
      <protection locked="0"/>
    </xf>
    <xf numFmtId="0" fontId="7" fillId="31" borderId="21" xfId="910" applyFont="1" applyFill="1" applyBorder="1" applyAlignment="1" applyProtection="1">
      <alignment horizontal="center" vertical="center" wrapText="1"/>
      <protection locked="0"/>
    </xf>
    <xf numFmtId="0" fontId="7" fillId="31" borderId="55" xfId="910" applyFont="1" applyFill="1" applyBorder="1" applyAlignment="1" applyProtection="1">
      <alignment horizontal="center" vertical="center" wrapText="1"/>
      <protection locked="0"/>
    </xf>
    <xf numFmtId="0" fontId="7" fillId="31" borderId="4" xfId="910" applyFont="1" applyFill="1" applyBorder="1" applyAlignment="1" applyProtection="1">
      <alignment horizontal="center" vertical="center" wrapText="1"/>
      <protection locked="0"/>
    </xf>
    <xf numFmtId="0" fontId="7" fillId="31" borderId="38" xfId="910" applyFont="1" applyFill="1" applyBorder="1" applyAlignment="1" applyProtection="1">
      <alignment horizontal="center" vertical="center" wrapText="1"/>
      <protection locked="0"/>
    </xf>
    <xf numFmtId="0" fontId="7" fillId="31" borderId="36" xfId="910" applyFont="1" applyFill="1" applyBorder="1" applyAlignment="1" applyProtection="1">
      <alignment horizontal="center" vertical="center" wrapText="1"/>
      <protection locked="0"/>
    </xf>
    <xf numFmtId="0" fontId="7" fillId="31" borderId="78" xfId="910" applyFont="1" applyFill="1" applyBorder="1" applyAlignment="1" applyProtection="1">
      <alignment horizontal="center" vertical="center" wrapText="1"/>
      <protection locked="0"/>
    </xf>
    <xf numFmtId="0" fontId="7" fillId="31" borderId="64" xfId="911" applyFont="1" applyFill="1" applyBorder="1" applyAlignment="1">
      <alignment horizontal="center" vertical="center" wrapText="1"/>
    </xf>
    <xf numFmtId="0" fontId="7" fillId="31" borderId="23" xfId="911" applyFont="1" applyFill="1" applyBorder="1" applyAlignment="1">
      <alignment horizontal="center" vertical="center" wrapText="1"/>
    </xf>
    <xf numFmtId="0" fontId="7" fillId="31" borderId="54" xfId="911" applyFont="1" applyFill="1" applyBorder="1" applyAlignment="1">
      <alignment horizontal="center" vertical="center" wrapText="1"/>
    </xf>
    <xf numFmtId="4" fontId="8" fillId="0" borderId="66" xfId="909" applyNumberFormat="1" applyFont="1" applyFill="1" applyBorder="1" applyAlignment="1">
      <alignment horizontal="center" vertical="top" wrapText="1"/>
    </xf>
    <xf numFmtId="0" fontId="7" fillId="0" borderId="0" xfId="909" applyFont="1" applyAlignment="1">
      <alignment horizontal="center"/>
    </xf>
    <xf numFmtId="0" fontId="8" fillId="0" borderId="0" xfId="909" applyFont="1" applyFill="1" applyAlignment="1">
      <alignment horizontal="center" vertical="top"/>
    </xf>
    <xf numFmtId="0" fontId="7" fillId="0" borderId="71" xfId="910" applyFont="1" applyFill="1" applyBorder="1" applyAlignment="1" applyProtection="1">
      <alignment horizontal="center" vertical="center" wrapText="1"/>
      <protection locked="0"/>
    </xf>
    <xf numFmtId="0" fontId="7" fillId="0" borderId="82" xfId="910" applyFont="1" applyFill="1" applyBorder="1" applyAlignment="1" applyProtection="1">
      <alignment horizontal="center" vertical="center" wrapText="1"/>
      <protection locked="0"/>
    </xf>
    <xf numFmtId="0" fontId="7" fillId="0" borderId="73" xfId="910" applyFont="1" applyFill="1" applyBorder="1" applyAlignment="1" applyProtection="1">
      <alignment horizontal="center" vertical="center" wrapText="1"/>
      <protection locked="0"/>
    </xf>
    <xf numFmtId="0" fontId="7" fillId="0" borderId="59" xfId="910" applyFont="1" applyFill="1" applyBorder="1" applyAlignment="1" applyProtection="1">
      <alignment horizontal="center" vertical="center" wrapText="1"/>
      <protection locked="0"/>
    </xf>
    <xf numFmtId="0" fontId="7" fillId="0" borderId="41" xfId="910" applyFont="1" applyFill="1" applyBorder="1" applyAlignment="1" applyProtection="1">
      <alignment horizontal="center" vertical="center" wrapText="1"/>
      <protection locked="0"/>
    </xf>
    <xf numFmtId="0" fontId="7" fillId="0" borderId="61" xfId="910" applyFont="1" applyFill="1" applyBorder="1" applyAlignment="1" applyProtection="1">
      <alignment horizontal="center" vertical="center" wrapText="1"/>
      <protection locked="0"/>
    </xf>
    <xf numFmtId="0" fontId="7" fillId="0" borderId="66" xfId="910" applyFont="1" applyFill="1" applyBorder="1" applyAlignment="1" applyProtection="1">
      <alignment horizontal="center" vertical="center" wrapText="1"/>
      <protection locked="0"/>
    </xf>
    <xf numFmtId="0" fontId="7" fillId="0" borderId="0" xfId="910" applyFont="1" applyFill="1" applyBorder="1" applyAlignment="1" applyProtection="1">
      <alignment horizontal="center" vertical="center" wrapText="1"/>
      <protection locked="0"/>
    </xf>
    <xf numFmtId="0" fontId="7" fillId="0" borderId="37" xfId="910" applyFont="1" applyFill="1" applyBorder="1" applyAlignment="1" applyProtection="1">
      <alignment horizontal="center" vertical="center" wrapText="1"/>
      <protection locked="0"/>
    </xf>
    <xf numFmtId="0" fontId="22" fillId="31" borderId="71" xfId="909" applyFont="1" applyFill="1" applyBorder="1" applyAlignment="1">
      <alignment horizontal="center"/>
    </xf>
    <xf numFmtId="0" fontId="22" fillId="31" borderId="79" xfId="909" applyFont="1" applyFill="1" applyBorder="1" applyAlignment="1">
      <alignment horizontal="center"/>
    </xf>
    <xf numFmtId="0" fontId="22" fillId="31" borderId="72" xfId="909" applyFont="1" applyFill="1" applyBorder="1" applyAlignment="1">
      <alignment horizontal="center"/>
    </xf>
    <xf numFmtId="0" fontId="7" fillId="31" borderId="47" xfId="910" applyFont="1" applyFill="1" applyBorder="1" applyAlignment="1" applyProtection="1">
      <alignment horizontal="center" vertical="center" wrapText="1"/>
      <protection locked="0"/>
    </xf>
    <xf numFmtId="0" fontId="7" fillId="31" borderId="51" xfId="910" applyFont="1" applyFill="1" applyBorder="1" applyAlignment="1" applyProtection="1">
      <alignment horizontal="center" vertical="center" wrapText="1"/>
      <protection locked="0"/>
    </xf>
    <xf numFmtId="0" fontId="7" fillId="31" borderId="16" xfId="909" applyFont="1" applyFill="1" applyBorder="1" applyAlignment="1">
      <alignment horizontal="center"/>
    </xf>
    <xf numFmtId="0" fontId="7" fillId="31" borderId="3" xfId="909" applyFont="1" applyFill="1" applyBorder="1" applyAlignment="1">
      <alignment horizontal="center"/>
    </xf>
    <xf numFmtId="0" fontId="7" fillId="31" borderId="85" xfId="909" applyFont="1" applyFill="1" applyBorder="1" applyAlignment="1">
      <alignment horizontal="center"/>
    </xf>
    <xf numFmtId="4" fontId="7" fillId="31" borderId="82" xfId="909" applyNumberFormat="1" applyFont="1" applyFill="1" applyBorder="1" applyAlignment="1">
      <alignment horizontal="center"/>
    </xf>
    <xf numFmtId="4" fontId="7" fillId="31" borderId="85" xfId="909" applyNumberFormat="1" applyFont="1" applyFill="1" applyBorder="1" applyAlignment="1">
      <alignment horizontal="center"/>
    </xf>
    <xf numFmtId="4" fontId="7" fillId="31" borderId="71" xfId="909" applyNumberFormat="1" applyFont="1" applyFill="1" applyBorder="1" applyAlignment="1">
      <alignment horizontal="center"/>
    </xf>
    <xf numFmtId="4" fontId="7" fillId="31" borderId="72" xfId="909" applyNumberFormat="1" applyFont="1" applyFill="1" applyBorder="1" applyAlignment="1">
      <alignment horizontal="center"/>
    </xf>
    <xf numFmtId="0" fontId="7" fillId="0" borderId="31" xfId="909" applyFont="1" applyBorder="1" applyAlignment="1">
      <alignment horizontal="center" vertical="center"/>
    </xf>
    <xf numFmtId="0" fontId="7" fillId="0" borderId="4" xfId="909" applyFont="1" applyBorder="1" applyAlignment="1">
      <alignment horizontal="center" vertical="center"/>
    </xf>
    <xf numFmtId="0" fontId="7" fillId="0" borderId="27" xfId="909" applyFont="1" applyBorder="1" applyAlignment="1">
      <alignment horizontal="center"/>
    </xf>
    <xf numFmtId="0" fontId="7" fillId="0" borderId="31" xfId="909" applyFont="1" applyBorder="1" applyAlignment="1">
      <alignment horizontal="center"/>
    </xf>
    <xf numFmtId="0" fontId="7" fillId="0" borderId="4" xfId="909" applyFont="1" applyBorder="1" applyAlignment="1">
      <alignment horizontal="center"/>
    </xf>
    <xf numFmtId="0" fontId="7" fillId="0" borderId="65" xfId="909" applyFont="1" applyFill="1" applyBorder="1" applyAlignment="1">
      <alignment horizontal="center"/>
    </xf>
    <xf numFmtId="0" fontId="7" fillId="0" borderId="66" xfId="909" applyFont="1" applyFill="1" applyBorder="1" applyAlignment="1">
      <alignment horizontal="center"/>
    </xf>
    <xf numFmtId="4" fontId="7" fillId="30" borderId="28" xfId="909" applyNumberFormat="1" applyFont="1" applyFill="1" applyBorder="1" applyAlignment="1">
      <alignment horizontal="center"/>
    </xf>
    <xf numFmtId="4" fontId="7" fillId="30" borderId="29" xfId="909" applyNumberFormat="1" applyFont="1" applyFill="1" applyBorder="1" applyAlignment="1">
      <alignment horizontal="center"/>
    </xf>
    <xf numFmtId="4" fontId="20" fillId="30" borderId="58" xfId="909" applyNumberFormat="1" applyFont="1" applyFill="1" applyBorder="1" applyAlignment="1">
      <alignment horizontal="left" vertical="center"/>
    </xf>
    <xf numFmtId="4" fontId="20" fillId="30" borderId="79" xfId="909" applyNumberFormat="1" applyFont="1" applyFill="1" applyBorder="1" applyAlignment="1">
      <alignment horizontal="left" vertical="center"/>
    </xf>
    <xf numFmtId="4" fontId="20" fillId="30" borderId="72" xfId="909" applyNumberFormat="1" applyFont="1" applyFill="1" applyBorder="1" applyAlignment="1">
      <alignment horizontal="left" vertical="center"/>
    </xf>
    <xf numFmtId="4" fontId="7" fillId="30" borderId="74" xfId="909" applyNumberFormat="1" applyFont="1" applyFill="1" applyBorder="1" applyAlignment="1">
      <alignment horizontal="center"/>
    </xf>
    <xf numFmtId="4" fontId="7" fillId="30" borderId="38" xfId="909" applyNumberFormat="1" applyFont="1" applyFill="1" applyBorder="1" applyAlignment="1">
      <alignment horizontal="center"/>
    </xf>
    <xf numFmtId="4" fontId="20" fillId="30" borderId="67" xfId="909" applyNumberFormat="1" applyFont="1" applyFill="1" applyBorder="1" applyAlignment="1">
      <alignment horizontal="left"/>
    </xf>
    <xf numFmtId="4" fontId="20" fillId="30" borderId="80" xfId="909" applyNumberFormat="1" applyFont="1" applyFill="1" applyBorder="1" applyAlignment="1">
      <alignment horizontal="left"/>
    </xf>
    <xf numFmtId="4" fontId="20" fillId="30" borderId="84" xfId="909" applyNumberFormat="1" applyFont="1" applyFill="1" applyBorder="1" applyAlignment="1">
      <alignment horizontal="left"/>
    </xf>
    <xf numFmtId="4" fontId="20" fillId="30" borderId="99" xfId="909" applyNumberFormat="1" applyFont="1" applyFill="1" applyBorder="1" applyAlignment="1">
      <alignment horizontal="left"/>
    </xf>
    <xf numFmtId="0" fontId="8" fillId="0" borderId="33" xfId="913" applyFont="1" applyFill="1" applyBorder="1" applyAlignment="1">
      <alignment horizontal="center" vertical="top"/>
    </xf>
    <xf numFmtId="0" fontId="8" fillId="0" borderId="34" xfId="913" applyFont="1" applyFill="1" applyBorder="1" applyAlignment="1">
      <alignment horizontal="center" vertical="top"/>
    </xf>
    <xf numFmtId="0" fontId="7" fillId="0" borderId="28" xfId="909" applyFont="1" applyBorder="1" applyAlignment="1">
      <alignment horizontal="center"/>
    </xf>
    <xf numFmtId="0" fontId="7" fillId="0" borderId="29" xfId="909" applyFont="1" applyBorder="1" applyAlignment="1">
      <alignment horizontal="center"/>
    </xf>
    <xf numFmtId="4" fontId="7" fillId="31" borderId="73" xfId="909" applyNumberFormat="1" applyFont="1" applyFill="1" applyBorder="1" applyAlignment="1">
      <alignment horizontal="center"/>
    </xf>
    <xf numFmtId="4" fontId="7" fillId="31" borderId="75" xfId="909" applyNumberFormat="1" applyFont="1" applyFill="1" applyBorder="1" applyAlignment="1">
      <alignment horizontal="center"/>
    </xf>
    <xf numFmtId="0" fontId="7" fillId="31" borderId="86" xfId="910" applyFont="1" applyFill="1" applyBorder="1" applyAlignment="1" applyProtection="1">
      <alignment horizontal="center" vertical="center" wrapText="1"/>
      <protection locked="0"/>
    </xf>
    <xf numFmtId="0" fontId="7" fillId="0" borderId="65" xfId="910" applyFont="1" applyFill="1" applyBorder="1" applyAlignment="1" applyProtection="1">
      <alignment horizontal="center" vertical="center" wrapText="1"/>
      <protection locked="0"/>
    </xf>
    <xf numFmtId="0" fontId="7" fillId="0" borderId="70" xfId="910" applyFont="1" applyFill="1" applyBorder="1" applyAlignment="1" applyProtection="1">
      <alignment horizontal="center" vertical="center" wrapText="1"/>
      <protection locked="0"/>
    </xf>
    <xf numFmtId="0" fontId="7" fillId="0" borderId="40" xfId="910" applyFont="1" applyFill="1" applyBorder="1" applyAlignment="1" applyProtection="1">
      <alignment horizontal="center" vertical="center" wrapText="1"/>
      <protection locked="0"/>
    </xf>
    <xf numFmtId="0" fontId="22" fillId="31" borderId="57" xfId="909" applyFont="1" applyFill="1" applyBorder="1" applyAlignment="1">
      <alignment horizontal="center"/>
    </xf>
    <xf numFmtId="0" fontId="7" fillId="31" borderId="22" xfId="909" applyFont="1" applyFill="1" applyBorder="1" applyAlignment="1">
      <alignment horizontal="center"/>
    </xf>
    <xf numFmtId="0" fontId="7" fillId="31" borderId="77" xfId="911" applyFont="1" applyFill="1" applyBorder="1" applyAlignment="1">
      <alignment horizontal="center" vertical="center" wrapText="1"/>
    </xf>
    <xf numFmtId="0" fontId="7" fillId="31" borderId="47" xfId="911" applyFont="1" applyFill="1" applyBorder="1" applyAlignment="1">
      <alignment horizontal="center" vertical="center" wrapText="1"/>
    </xf>
    <xf numFmtId="0" fontId="7" fillId="31" borderId="51" xfId="911" applyFont="1" applyFill="1" applyBorder="1" applyAlignment="1">
      <alignment horizontal="center" vertical="center" wrapText="1"/>
    </xf>
  </cellXfs>
  <cellStyles count="1611">
    <cellStyle name=" 1" xfId="914"/>
    <cellStyle name="??_PLDT" xfId="915"/>
    <cellStyle name="_111" xfId="916"/>
    <cellStyle name="_1310.1.17  БКНС-1 Тайл.м.м" xfId="917"/>
    <cellStyle name="_189 монтаж" xfId="918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9"/>
    <cellStyle name="_Аптека" xfId="920"/>
    <cellStyle name="_Вед. смонтир. оборуд. 10.2010" xfId="23"/>
    <cellStyle name="_Вес матер" xfId="921"/>
    <cellStyle name="_вод ДНС ЗУБ -КП-6 ф 168х16 удл 13м" xfId="922"/>
    <cellStyle name="_водовод ДНС  ЗУБ-КП-6 ф 219х18 удл 190м" xfId="923"/>
    <cellStyle name="_Водовод КП-6-скв3004Р" xfId="924"/>
    <cellStyle name="_Вып. СТЭ" xfId="24"/>
    <cellStyle name="_Вып. Чист. К.10 март" xfId="25"/>
    <cellStyle name="_ГРАФ1" xfId="925"/>
    <cellStyle name="_декабрь Полигон З-Асомк.г.п.с 16.12 кор." xfId="26"/>
    <cellStyle name="_дог 75-С" xfId="926"/>
    <cellStyle name="_дог 75-С с 16.10" xfId="27"/>
    <cellStyle name="_Инд.ЛС _1" xfId="927"/>
    <cellStyle name="_Инд.ЛС 1 артез.скв. монтаж" xfId="928"/>
    <cellStyle name="_Инд.Насосная пластовой воды на ДНС-1" xfId="929"/>
    <cellStyle name="_Индекс 13 скважин" xfId="930"/>
    <cellStyle name="_индекс водовод ЗУБ -кп6 дог 24П ф168х16" xfId="931"/>
    <cellStyle name="_индекс водовод ЗУБ -кп6 дог 24П ф219х8" xfId="932"/>
    <cellStyle name="_индекс на Аган.м.р-АРТЕЗИАН.СКВ." xfId="933"/>
    <cellStyle name="_Индекс Площадка нефтеслива" xfId="934"/>
    <cellStyle name="_Индекс ПНР" xfId="935"/>
    <cellStyle name="_Индекс по дог 8П-2011 ДЭС без сметы на план реш с флэшки" xfId="936"/>
    <cellStyle name="_Индекс по к доп работам дог 11П-2011 пункт налива" xfId="937"/>
    <cellStyle name="_индекс по Тайлакам Навигатор" xfId="938"/>
    <cellStyle name="_индекса ,материалы ДНС Узунка метод СН МНГ" xfId="28"/>
    <cellStyle name="_Книга1" xfId="939"/>
    <cellStyle name="_Книга2" xfId="940"/>
    <cellStyle name="_Копия ПРИЛОЖЕНИЯ" xfId="941"/>
    <cellStyle name="_КС-2" xfId="942"/>
    <cellStyle name="_куст 13,32,33 тайл" xfId="943"/>
    <cellStyle name="_куст 192 Ватинский расчет индекса СН-МНГ" xfId="29"/>
    <cellStyle name="_КУУГ от 21.10.13" xfId="944"/>
    <cellStyle name="_Лист1" xfId="945"/>
    <cellStyle name="_Локальная ресурсная ведомос (2)" xfId="946"/>
    <cellStyle name="_Локальная смета" xfId="30"/>
    <cellStyle name="_лот" xfId="31"/>
    <cellStyle name="_ЛОТ 1312.1.18 Электическая воздушная линия 6 кВ Тайлаковское м.р. " xfId="947"/>
    <cellStyle name="_мат. №2" xfId="948"/>
    <cellStyle name="_мат. площадка" xfId="949"/>
    <cellStyle name="_Матер Хохряки" xfId="32"/>
    <cellStyle name="_Материалы" xfId="950"/>
    <cellStyle name="_Материалы полигон-ф-2" xfId="951"/>
    <cellStyle name="_Общая спецификация" xfId="952"/>
    <cellStyle name="_октябрь" xfId="953"/>
    <cellStyle name="_ориентиров матер К15 обуст с Мачтой" xfId="954"/>
    <cellStyle name="_перебаз." xfId="33"/>
    <cellStyle name="_перебаз._Лист1" xfId="955"/>
    <cellStyle name="_Перебазировка" xfId="956"/>
    <cellStyle name="_Перевозка рабочих, вахты" xfId="34"/>
    <cellStyle name="_Перевозка рабочих, вахты_Лист1" xfId="957"/>
    <cellStyle name="_платная дорога" xfId="958"/>
    <cellStyle name="_ПНР Навигатор" xfId="959"/>
    <cellStyle name="_ПНР по ТЕРп 12_10_05" xfId="960"/>
    <cellStyle name="_Полигон Ачимовск. май" xfId="961"/>
    <cellStyle name="_Приложение  к договору 1С" xfId="962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63"/>
    <cellStyle name="_Приложение  кор. ЮНГ._К106" xfId="39"/>
    <cellStyle name="_Приложение  кор. ЮНГ._К-27" xfId="40"/>
    <cellStyle name="_Приложение  кор. ЮНГ._К-27_Лист1" xfId="964"/>
    <cellStyle name="_Приложение  кор. ЮНГ._К-71 с корректировкой" xfId="41"/>
    <cellStyle name="_Приложение  кор. ЮНГ._К-71 с корректировкой_Лист1" xfId="965"/>
    <cellStyle name="_Приложение  кор. ЮНГ._К-77" xfId="42"/>
    <cellStyle name="_Приложение  кор. ЮНГ._К-77_Лист1" xfId="966"/>
    <cellStyle name="_Приложение  кор. ЮНГ._К-94" xfId="43"/>
    <cellStyle name="_Приложение  кор. ЮНГ._К-94_Лист1" xfId="967"/>
    <cellStyle name="_Приложение  кор. ЮНГ._Лист1" xfId="968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9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70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71"/>
    <cellStyle name="_Приложение 1_К106" xfId="55"/>
    <cellStyle name="_Приложение 1_К-27" xfId="56"/>
    <cellStyle name="_Приложение 1_К-27_Лист1" xfId="972"/>
    <cellStyle name="_Приложение 1_К-71 с корректировкой" xfId="57"/>
    <cellStyle name="_Приложение 1_К-71 с корректировкой_Лист1" xfId="973"/>
    <cellStyle name="_Приложение 1_К-77" xfId="58"/>
    <cellStyle name="_Приложение 1_К-77_Лист1" xfId="974"/>
    <cellStyle name="_Приложение 1_К-94" xfId="59"/>
    <cellStyle name="_Приложение 1_К-94_Лист1" xfId="975"/>
    <cellStyle name="_Приложение 1_Лист1" xfId="976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7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8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9"/>
    <cellStyle name="_Приложение 3 _К106" xfId="71"/>
    <cellStyle name="_Приложение 3 _К-27" xfId="72"/>
    <cellStyle name="_Приложение 3 _К-27_Лист1" xfId="980"/>
    <cellStyle name="_Приложение 3 _К-71 с корректировкой" xfId="73"/>
    <cellStyle name="_Приложение 3 _К-71 с корректировкой_Лист1" xfId="981"/>
    <cellStyle name="_Приложение 3 _К-77" xfId="74"/>
    <cellStyle name="_Приложение 3 _К-77_Лист1" xfId="982"/>
    <cellStyle name="_Приложение 3 _К-94" xfId="75"/>
    <cellStyle name="_Приложение 3 _К-94_Лист1" xfId="983"/>
    <cellStyle name="_Приложение 3 _Лист1" xfId="984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85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6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7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8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9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90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91"/>
    <cellStyle name="_Приложение №2.1 Расчет стоимости услуг к 5- ЮКОС-2006г-ДЕЙСТВ._Лист1" xfId="992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93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94"/>
    <cellStyle name="_приложение №3 н.сб. к.49-т.вр. к. 57 тайлаки" xfId="995"/>
    <cellStyle name="_приложения" xfId="996"/>
    <cellStyle name="_Приложения  к доп 1дог.11П-2011" xfId="997"/>
    <cellStyle name="_Приложения к договору №6 от 28.02.07_пластик_Ю-Б" xfId="99"/>
    <cellStyle name="_Приложения к договору №6 от 28.02.07_пластик_Ю-Б_Лист1" xfId="998"/>
    <cellStyle name="_Приложения КСП" xfId="999"/>
    <cellStyle name="_приложения южн аган4" xfId="1000"/>
    <cellStyle name="_Прочие К.941" xfId="100"/>
    <cellStyle name="_пункт налива нефти-индекс" xfId="1001"/>
    <cellStyle name="_пункт налива с электрик.в" xfId="1002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1003"/>
    <cellStyle name="_Расчет индекса" xfId="1004"/>
    <cellStyle name="_Расчет индекса  ..." xfId="1005"/>
    <cellStyle name="_расчет индекса  1кв.2008г" xfId="104"/>
    <cellStyle name="_Расчет индекса  КИПиА без элосвещ" xfId="1006"/>
    <cellStyle name="_Расчет стоимости" xfId="105"/>
    <cellStyle name="_Расчет стоимости_Лист1" xfId="1007"/>
    <cellStyle name="_реестр материалов" xfId="1008"/>
    <cellStyle name="_Ресурсы водовод №2-Р15-29" xfId="1009"/>
    <cellStyle name="_Сводная вед объектов АСУ1" xfId="1010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11"/>
    <cellStyle name="_Спецификация КСП Аган (15.12.2004)" xfId="1012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13"/>
    <cellStyle name="”€љ‘€ђћ‚ђќќ›‰" xfId="1014"/>
    <cellStyle name="„…ќ…†ќ›‰" xfId="1015"/>
    <cellStyle name="€’ћѓћ‚›‰" xfId="1016"/>
    <cellStyle name="=C:\WINNT35\SYSTEM32\COMMAND.COM" xfId="1017"/>
    <cellStyle name="‡ђѓћ‹ћ‚ћљ1" xfId="1018"/>
    <cellStyle name="‡ђѓћ‹ћ‚ћљ2" xfId="1019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20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21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22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23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24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25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6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7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8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9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30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31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32"/>
    <cellStyle name="Comma0" xfId="341"/>
    <cellStyle name="Comments" xfId="342"/>
    <cellStyle name="Currency [0]" xfId="343"/>
    <cellStyle name="Currency [00]" xfId="344"/>
    <cellStyle name="Currency_irl tel sep5" xfId="1033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34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35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6"/>
    <cellStyle name="Flag 4 4" xfId="1037"/>
    <cellStyle name="Flag 4_Егоза" xfId="1038"/>
    <cellStyle name="Flag 5" xfId="376"/>
    <cellStyle name="Flag 5 2" xfId="1039"/>
    <cellStyle name="Flag 5 3" xfId="1040"/>
    <cellStyle name="Flag 5_Егоза" xfId="1041"/>
    <cellStyle name="Flag 6" xfId="377"/>
    <cellStyle name="Flag 6 2" xfId="1042"/>
    <cellStyle name="Flag 6 3" xfId="1043"/>
    <cellStyle name="Flag 6_Егоза" xfId="1044"/>
    <cellStyle name="Flag 7" xfId="378"/>
    <cellStyle name="Flag 8" xfId="379"/>
    <cellStyle name="Flag 9" xfId="380"/>
    <cellStyle name="Flag_Баграс 2" xfId="1045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6"/>
    <cellStyle name="Horizontal 4 4" xfId="1047"/>
    <cellStyle name="Horizontal 4_Егоза" xfId="1048"/>
    <cellStyle name="Horizontal 5" xfId="397"/>
    <cellStyle name="Horizontal 5 2" xfId="1049"/>
    <cellStyle name="Horizontal 5 3" xfId="1050"/>
    <cellStyle name="Horizontal 5_Егоза" xfId="1051"/>
    <cellStyle name="Horizontal 6" xfId="398"/>
    <cellStyle name="Horizontal 6 2" xfId="1052"/>
    <cellStyle name="Horizontal 6 3" xfId="1053"/>
    <cellStyle name="Horizontal 6_Егоза" xfId="1054"/>
    <cellStyle name="Horizontal 7" xfId="399"/>
    <cellStyle name="Horizontal 8" xfId="400"/>
    <cellStyle name="Horizontal 9" xfId="401"/>
    <cellStyle name="Horizontal_Баграс 2" xfId="1055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6"/>
    <cellStyle name="Matrix 4 4" xfId="1057"/>
    <cellStyle name="Matrix 4_Егоза" xfId="1058"/>
    <cellStyle name="Matrix 5" xfId="415"/>
    <cellStyle name="Matrix 5 2" xfId="1059"/>
    <cellStyle name="Matrix 5 3" xfId="1060"/>
    <cellStyle name="Matrix 5_Егоза" xfId="1061"/>
    <cellStyle name="Matrix 6" xfId="416"/>
    <cellStyle name="Matrix 6 2" xfId="1062"/>
    <cellStyle name="Matrix 6 3" xfId="1063"/>
    <cellStyle name="Matrix 6_Егоза" xfId="1064"/>
    <cellStyle name="Matrix 7" xfId="417"/>
    <cellStyle name="Matrix 8" xfId="418"/>
    <cellStyle name="Matrix 9" xfId="419"/>
    <cellStyle name="Matrix_Баграс 2" xfId="1065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6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7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8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9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70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71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72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73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74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75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6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8"/>
    <cellStyle name="Обычный 100" xfId="1218"/>
    <cellStyle name="Обычный 101" xfId="1219"/>
    <cellStyle name="Обычный 102" xfId="1220"/>
    <cellStyle name="Обычный 103" xfId="1221"/>
    <cellStyle name="Обычный 104" xfId="1222"/>
    <cellStyle name="Обычный 105" xfId="1223"/>
    <cellStyle name="Обычный 106" xfId="1224"/>
    <cellStyle name="Обычный 107" xfId="1225"/>
    <cellStyle name="Обычный 108" xfId="1226"/>
    <cellStyle name="Обычный 109" xfId="1077"/>
    <cellStyle name="Обычный 11" xfId="681"/>
    <cellStyle name="Обычный 11 2" xfId="1078"/>
    <cellStyle name="Обычный 11_Новый формат приложения № 3 ( к договору) ответ на Ваши корр. 16.02." xfId="1079"/>
    <cellStyle name="Обычный 110" xfId="1227"/>
    <cellStyle name="Обычный 111" xfId="1228"/>
    <cellStyle name="Обычный 112" xfId="1229"/>
    <cellStyle name="Обычный 113" xfId="1230"/>
    <cellStyle name="Обычный 114" xfId="1231"/>
    <cellStyle name="Обычный 115" xfId="1232"/>
    <cellStyle name="Обычный 116" xfId="1233"/>
    <cellStyle name="Обычный 117" xfId="1234"/>
    <cellStyle name="Обычный 118" xfId="1235"/>
    <cellStyle name="Обычный 119" xfId="1236"/>
    <cellStyle name="Обычный 12" xfId="682"/>
    <cellStyle name="Обычный 12 2" xfId="683"/>
    <cellStyle name="Обычный 120" xfId="1237"/>
    <cellStyle name="Обычный 121" xfId="1238"/>
    <cellStyle name="Обычный 122" xfId="1239"/>
    <cellStyle name="Обычный 123" xfId="1080"/>
    <cellStyle name="Обычный 124" xfId="1240"/>
    <cellStyle name="Обычный 125" xfId="1241"/>
    <cellStyle name="Обычный 126" xfId="1242"/>
    <cellStyle name="Обычный 127" xfId="1243"/>
    <cellStyle name="Обычный 128" xfId="1244"/>
    <cellStyle name="Обычный 129" xfId="1245"/>
    <cellStyle name="Обычный 13" xfId="684"/>
    <cellStyle name="Обычный 130" xfId="1246"/>
    <cellStyle name="Обычный 131" xfId="1247"/>
    <cellStyle name="Обычный 132" xfId="1248"/>
    <cellStyle name="Обычный 133" xfId="1249"/>
    <cellStyle name="Обычный 134" xfId="1250"/>
    <cellStyle name="Обычный 135" xfId="1251"/>
    <cellStyle name="Обычный 136" xfId="1252"/>
    <cellStyle name="Обычный 137" xfId="1253"/>
    <cellStyle name="Обычный 138" xfId="1081"/>
    <cellStyle name="Обычный 139" xfId="1254"/>
    <cellStyle name="Обычный 14" xfId="685"/>
    <cellStyle name="Обычный 140" xfId="1255"/>
    <cellStyle name="Обычный 141" xfId="1256"/>
    <cellStyle name="Обычный 142" xfId="1257"/>
    <cellStyle name="Обычный 143" xfId="1258"/>
    <cellStyle name="Обычный 144" xfId="1259"/>
    <cellStyle name="Обычный 145" xfId="1260"/>
    <cellStyle name="Обычный 146" xfId="1261"/>
    <cellStyle name="Обычный 147" xfId="1262"/>
    <cellStyle name="Обычный 148" xfId="1263"/>
    <cellStyle name="Обычный 149" xfId="1264"/>
    <cellStyle name="Обычный 15" xfId="892"/>
    <cellStyle name="Обычный 150" xfId="1265"/>
    <cellStyle name="Обычный 151" xfId="1266"/>
    <cellStyle name="Обычный 152" xfId="1267"/>
    <cellStyle name="Обычный 153" xfId="1268"/>
    <cellStyle name="Обычный 154" xfId="1269"/>
    <cellStyle name="Обычный 155" xfId="1270"/>
    <cellStyle name="Обычный 156" xfId="1271"/>
    <cellStyle name="Обычный 157" xfId="1272"/>
    <cellStyle name="Обычный 158" xfId="1273"/>
    <cellStyle name="Обычный 159" xfId="1274"/>
    <cellStyle name="Обычный 16" xfId="686"/>
    <cellStyle name="Обычный 160" xfId="1275"/>
    <cellStyle name="Обычный 161" xfId="1276"/>
    <cellStyle name="Обычный 162" xfId="1277"/>
    <cellStyle name="Обычный 163" xfId="1278"/>
    <cellStyle name="Обычный 164" xfId="1279"/>
    <cellStyle name="Обычный 165" xfId="1280"/>
    <cellStyle name="Обычный 166" xfId="1082"/>
    <cellStyle name="Обычный 167" xfId="1281"/>
    <cellStyle name="Обычный 168" xfId="1282"/>
    <cellStyle name="Обычный 169" xfId="1283"/>
    <cellStyle name="Обычный 17" xfId="1083"/>
    <cellStyle name="Обычный 170" xfId="1284"/>
    <cellStyle name="Обычный 171" xfId="1285"/>
    <cellStyle name="Обычный 172" xfId="1286"/>
    <cellStyle name="Обычный 173" xfId="1287"/>
    <cellStyle name="Обычный 174" xfId="1288"/>
    <cellStyle name="Обычный 175" xfId="1289"/>
    <cellStyle name="Обычный 176" xfId="1290"/>
    <cellStyle name="Обычный 177" xfId="1291"/>
    <cellStyle name="Обычный 178" xfId="1292"/>
    <cellStyle name="Обычный 179" xfId="1293"/>
    <cellStyle name="Обычный 18" xfId="687"/>
    <cellStyle name="Обычный 180" xfId="1294"/>
    <cellStyle name="Обычный 181" xfId="1295"/>
    <cellStyle name="Обычный 182" xfId="1296"/>
    <cellStyle name="Обычный 183" xfId="1297"/>
    <cellStyle name="Обычный 184" xfId="1298"/>
    <cellStyle name="Обычный 185" xfId="1299"/>
    <cellStyle name="Обычный 186" xfId="1300"/>
    <cellStyle name="Обычный 187" xfId="1301"/>
    <cellStyle name="Обычный 188" xfId="1302"/>
    <cellStyle name="Обычный 189" xfId="1303"/>
    <cellStyle name="Обычный 19" xfId="1084"/>
    <cellStyle name="Обычный 190" xfId="1304"/>
    <cellStyle name="Обычный 191" xfId="1305"/>
    <cellStyle name="Обычный 192" xfId="1306"/>
    <cellStyle name="Обычный 193" xfId="1307"/>
    <cellStyle name="Обычный 194" xfId="1308"/>
    <cellStyle name="Обычный 195" xfId="1309"/>
    <cellStyle name="Обычный 196" xfId="1310"/>
    <cellStyle name="Обычный 197" xfId="1311"/>
    <cellStyle name="Обычный 198" xfId="1312"/>
    <cellStyle name="Обычный 199" xfId="1313"/>
    <cellStyle name="Обычный 2" xfId="688"/>
    <cellStyle name="Обычный 2 10" xfId="1610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85"/>
    <cellStyle name="Обычный 2 2 2 2 2 2 2 2 3" xfId="698"/>
    <cellStyle name="Обычный 2 2 2 2 2 2 2 2 4" xfId="699"/>
    <cellStyle name="Обычный 2 2 2 2 2 2 2 2 5" xfId="700"/>
    <cellStyle name="Обычный 2 2 2 2 2 2 2 2 6" xfId="1086"/>
    <cellStyle name="Обычный 2 2 2 2 2 2 2 3" xfId="701"/>
    <cellStyle name="Обычный 2 2 2 2 2 2 2 3 2" xfId="1087"/>
    <cellStyle name="Обычный 2 2 2 2 2 2 2 3 3" xfId="1088"/>
    <cellStyle name="Обычный 2 2 2 2 2 2 2 4" xfId="702"/>
    <cellStyle name="Обычный 2 2 2 2 2 2 2 5" xfId="703"/>
    <cellStyle name="Обычный 2 2 2 2 2 2 2 6" xfId="1089"/>
    <cellStyle name="Обычный 2 2 2 2 2 2 3" xfId="704"/>
    <cellStyle name="Обычный 2 2 2 2 2 2 4" xfId="705"/>
    <cellStyle name="Обычный 2 2 2 2 2 2 4 2" xfId="1090"/>
    <cellStyle name="Обычный 2 2 2 2 2 2 4 3" xfId="1091"/>
    <cellStyle name="Обычный 2 2 2 2 2 2 5" xfId="706"/>
    <cellStyle name="Обычный 2 2 2 2 2 2 6" xfId="707"/>
    <cellStyle name="Обычный 2 2 2 2 2 2 7" xfId="1092"/>
    <cellStyle name="Обычный 2 2 2 2 2 3" xfId="708"/>
    <cellStyle name="Обычный 2 2 2 2 2 3 2" xfId="709"/>
    <cellStyle name="Обычный 2 2 2 2 2 4" xfId="710"/>
    <cellStyle name="Обычный 2 2 2 2 2 4 2" xfId="1093"/>
    <cellStyle name="Обычный 2 2 2 2 2 4 3" xfId="1094"/>
    <cellStyle name="Обычный 2 2 2 2 2 5" xfId="711"/>
    <cellStyle name="Обычный 2 2 2 2 2 6" xfId="712"/>
    <cellStyle name="Обычный 2 2 2 2 2 7" xfId="1095"/>
    <cellStyle name="Обычный 2 2 2 2 2_индекс ВЛ №2 " xfId="1096"/>
    <cellStyle name="Обычный 2 2 2 2 3" xfId="713"/>
    <cellStyle name="Обычный 2 2 2 2 3 2" xfId="714"/>
    <cellStyle name="Обычный 2 2 2 2 4" xfId="715"/>
    <cellStyle name="Обычный 2 2 2 2 4 2" xfId="1097"/>
    <cellStyle name="Обычный 2 2 2 2 4 3" xfId="1098"/>
    <cellStyle name="Обычный 2 2 2 2 5" xfId="716"/>
    <cellStyle name="Обычный 2 2 2 2 6" xfId="717"/>
    <cellStyle name="Обычный 2 2 2 2 7" xfId="1099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100"/>
    <cellStyle name="Обычный 2 2 2 5 3" xfId="1101"/>
    <cellStyle name="Обычный 2 2 2 6" xfId="722"/>
    <cellStyle name="Обычный 2 2 2 7" xfId="723"/>
    <cellStyle name="Обычный 2 2 2 8" xfId="1102"/>
    <cellStyle name="Обычный 2 2 2_индекс ВЛ №2 " xfId="1103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104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105"/>
    <cellStyle name="Обычный 2 2 4 3" xfId="733"/>
    <cellStyle name="Обычный 2 2 4 4" xfId="734"/>
    <cellStyle name="Обычный 2 2 4_индекс ПРБ 19 тайл" xfId="1106"/>
    <cellStyle name="Обычный 2 2 5" xfId="735"/>
    <cellStyle name="Обычный 2 2 5 2" xfId="1107"/>
    <cellStyle name="Обычный 2 2 5 3" xfId="1108"/>
    <cellStyle name="Обычный 2 2 6" xfId="736"/>
    <cellStyle name="Обычный 2 2 7" xfId="737"/>
    <cellStyle name="Обычный 2 2 8" xfId="1109"/>
    <cellStyle name="Обычный 2 2_Егоза" xfId="1110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11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12"/>
    <cellStyle name="Обычный 20" xfId="746"/>
    <cellStyle name="Обычный 200" xfId="1314"/>
    <cellStyle name="Обычный 201" xfId="1315"/>
    <cellStyle name="Обычный 202" xfId="1316"/>
    <cellStyle name="Обычный 203" xfId="1317"/>
    <cellStyle name="Обычный 204" xfId="1318"/>
    <cellStyle name="Обычный 205" xfId="1319"/>
    <cellStyle name="Обычный 206" xfId="1320"/>
    <cellStyle name="Обычный 207" xfId="1321"/>
    <cellStyle name="Обычный 208" xfId="1322"/>
    <cellStyle name="Обычный 209" xfId="1323"/>
    <cellStyle name="Обычный 21" xfId="1113"/>
    <cellStyle name="Обычный 210" xfId="1324"/>
    <cellStyle name="Обычный 211" xfId="1325"/>
    <cellStyle name="Обычный 212" xfId="1326"/>
    <cellStyle name="Обычный 213" xfId="1327"/>
    <cellStyle name="Обычный 214" xfId="1328"/>
    <cellStyle name="Обычный 215" xfId="1329"/>
    <cellStyle name="Обычный 216" xfId="1330"/>
    <cellStyle name="Обычный 217" xfId="1331"/>
    <cellStyle name="Обычный 218" xfId="1332"/>
    <cellStyle name="Обычный 219" xfId="1333"/>
    <cellStyle name="Обычный 22" xfId="1114"/>
    <cellStyle name="Обычный 220" xfId="1334"/>
    <cellStyle name="Обычный 221" xfId="1335"/>
    <cellStyle name="Обычный 222" xfId="1336"/>
    <cellStyle name="Обычный 223" xfId="1337"/>
    <cellStyle name="Обычный 224" xfId="1338"/>
    <cellStyle name="Обычный 225" xfId="1339"/>
    <cellStyle name="Обычный 226" xfId="1340"/>
    <cellStyle name="Обычный 227" xfId="1341"/>
    <cellStyle name="Обычный 228" xfId="1342"/>
    <cellStyle name="Обычный 229" xfId="1343"/>
    <cellStyle name="Обычный 23" xfId="1115"/>
    <cellStyle name="Обычный 230" xfId="1344"/>
    <cellStyle name="Обычный 231" xfId="1345"/>
    <cellStyle name="Обычный 232" xfId="1346"/>
    <cellStyle name="Обычный 233" xfId="1347"/>
    <cellStyle name="Обычный 234" xfId="1348"/>
    <cellStyle name="Обычный 235" xfId="1349"/>
    <cellStyle name="Обычный 236" xfId="1350"/>
    <cellStyle name="Обычный 237" xfId="1351"/>
    <cellStyle name="Обычный 238" xfId="1352"/>
    <cellStyle name="Обычный 239" xfId="1353"/>
    <cellStyle name="Обычный 24" xfId="1116"/>
    <cellStyle name="Обычный 240" xfId="1354"/>
    <cellStyle name="Обычный 241" xfId="1355"/>
    <cellStyle name="Обычный 242" xfId="1356"/>
    <cellStyle name="Обычный 243" xfId="1357"/>
    <cellStyle name="Обычный 244" xfId="1358"/>
    <cellStyle name="Обычный 245" xfId="1359"/>
    <cellStyle name="Обычный 246" xfId="1360"/>
    <cellStyle name="Обычный 247" xfId="1361"/>
    <cellStyle name="Обычный 248" xfId="1362"/>
    <cellStyle name="Обычный 249" xfId="1363"/>
    <cellStyle name="Обычный 25" xfId="1117"/>
    <cellStyle name="Обычный 250" xfId="1364"/>
    <cellStyle name="Обычный 251" xfId="1365"/>
    <cellStyle name="Обычный 252" xfId="1366"/>
    <cellStyle name="Обычный 253" xfId="1367"/>
    <cellStyle name="Обычный 254" xfId="1368"/>
    <cellStyle name="Обычный 255" xfId="1369"/>
    <cellStyle name="Обычный 256" xfId="1370"/>
    <cellStyle name="Обычный 257" xfId="1371"/>
    <cellStyle name="Обычный 258" xfId="1372"/>
    <cellStyle name="Обычный 259" xfId="1373"/>
    <cellStyle name="Обычный 26" xfId="1118"/>
    <cellStyle name="Обычный 260" xfId="1374"/>
    <cellStyle name="Обычный 261" xfId="1375"/>
    <cellStyle name="Обычный 262" xfId="1376"/>
    <cellStyle name="Обычный 263" xfId="1377"/>
    <cellStyle name="Обычный 264" xfId="1378"/>
    <cellStyle name="Обычный 265" xfId="1379"/>
    <cellStyle name="Обычный 266" xfId="1380"/>
    <cellStyle name="Обычный 267" xfId="1381"/>
    <cellStyle name="Обычный 268" xfId="1382"/>
    <cellStyle name="Обычный 269" xfId="1383"/>
    <cellStyle name="Обычный 27" xfId="1119"/>
    <cellStyle name="Обычный 270" xfId="1384"/>
    <cellStyle name="Обычный 271" xfId="1385"/>
    <cellStyle name="Обычный 272" xfId="1386"/>
    <cellStyle name="Обычный 273" xfId="1387"/>
    <cellStyle name="Обычный 274" xfId="1388"/>
    <cellStyle name="Обычный 275" xfId="1389"/>
    <cellStyle name="Обычный 276" xfId="1390"/>
    <cellStyle name="Обычный 277" xfId="1391"/>
    <cellStyle name="Обычный 278" xfId="1392"/>
    <cellStyle name="Обычный 279" xfId="1393"/>
    <cellStyle name="Обычный 28" xfId="1120"/>
    <cellStyle name="Обычный 280" xfId="1394"/>
    <cellStyle name="Обычный 281" xfId="1395"/>
    <cellStyle name="Обычный 282" xfId="1396"/>
    <cellStyle name="Обычный 283" xfId="1397"/>
    <cellStyle name="Обычный 284" xfId="1398"/>
    <cellStyle name="Обычный 285" xfId="1399"/>
    <cellStyle name="Обычный 286" xfId="1400"/>
    <cellStyle name="Обычный 287" xfId="1401"/>
    <cellStyle name="Обычный 288" xfId="1402"/>
    <cellStyle name="Обычный 289" xfId="1403"/>
    <cellStyle name="Обычный 29" xfId="1121"/>
    <cellStyle name="Обычный 290" xfId="1404"/>
    <cellStyle name="Обычный 291" xfId="1405"/>
    <cellStyle name="Обычный 292" xfId="1406"/>
    <cellStyle name="Обычный 293" xfId="1407"/>
    <cellStyle name="Обычный 294" xfId="1408"/>
    <cellStyle name="Обычный 295" xfId="1409"/>
    <cellStyle name="Обычный 296" xfId="1410"/>
    <cellStyle name="Обычный 297" xfId="1411"/>
    <cellStyle name="Обычный 298" xfId="1412"/>
    <cellStyle name="Обычный 299" xfId="1413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22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23"/>
    <cellStyle name="Обычный 3 4" xfId="756"/>
    <cellStyle name="Обычный 3 4 2" xfId="1124"/>
    <cellStyle name="Обычный 3 4 3" xfId="1125"/>
    <cellStyle name="Обычный 3 4_Егоза" xfId="1126"/>
    <cellStyle name="Обычный 3 5" xfId="757"/>
    <cellStyle name="Обычный 3 5 2" xfId="1127"/>
    <cellStyle name="Обычный 3 5 3" xfId="1128"/>
    <cellStyle name="Обычный 3 5_Егоза" xfId="1129"/>
    <cellStyle name="Обычный 3 6" xfId="758"/>
    <cellStyle name="Обычный 3 6 2" xfId="1130"/>
    <cellStyle name="Обычный 3 6 3" xfId="1131"/>
    <cellStyle name="Обычный 3 6_Егоза" xfId="1132"/>
    <cellStyle name="Обычный 3 7" xfId="759"/>
    <cellStyle name="Обычный 3 7 2" xfId="1133"/>
    <cellStyle name="Обычный 3 7 3" xfId="1134"/>
    <cellStyle name="Обычный 3 7_Егоза" xfId="1135"/>
    <cellStyle name="Обычный 3 8" xfId="760"/>
    <cellStyle name="Обычный 3 9" xfId="761"/>
    <cellStyle name="Обычный 3_Егоза" xfId="1136"/>
    <cellStyle name="Обычный 30" xfId="1137"/>
    <cellStyle name="Обычный 300" xfId="1414"/>
    <cellStyle name="Обычный 301" xfId="1415"/>
    <cellStyle name="Обычный 302" xfId="1416"/>
    <cellStyle name="Обычный 303" xfId="1417"/>
    <cellStyle name="Обычный 304" xfId="1418"/>
    <cellStyle name="Обычный 305" xfId="1419"/>
    <cellStyle name="Обычный 306" xfId="1420"/>
    <cellStyle name="Обычный 307" xfId="1421"/>
    <cellStyle name="Обычный 308" xfId="1422"/>
    <cellStyle name="Обычный 309" xfId="1423"/>
    <cellStyle name="Обычный 31" xfId="1138"/>
    <cellStyle name="Обычный 310" xfId="1424"/>
    <cellStyle name="Обычный 311" xfId="1425"/>
    <cellStyle name="Обычный 312" xfId="1426"/>
    <cellStyle name="Обычный 313" xfId="1427"/>
    <cellStyle name="Обычный 314" xfId="1428"/>
    <cellStyle name="Обычный 315" xfId="1429"/>
    <cellStyle name="Обычный 316" xfId="1430"/>
    <cellStyle name="Обычный 317" xfId="1431"/>
    <cellStyle name="Обычный 318" xfId="1432"/>
    <cellStyle name="Обычный 319" xfId="1433"/>
    <cellStyle name="Обычный 32" xfId="1139"/>
    <cellStyle name="Обычный 320" xfId="1434"/>
    <cellStyle name="Обычный 321" xfId="1435"/>
    <cellStyle name="Обычный 322" xfId="1436"/>
    <cellStyle name="Обычный 323" xfId="1437"/>
    <cellStyle name="Обычный 324" xfId="1438"/>
    <cellStyle name="Обычный 325" xfId="1439"/>
    <cellStyle name="Обычный 326" xfId="1440"/>
    <cellStyle name="Обычный 327" xfId="1441"/>
    <cellStyle name="Обычный 328" xfId="1442"/>
    <cellStyle name="Обычный 329" xfId="1443"/>
    <cellStyle name="Обычный 33" xfId="1140"/>
    <cellStyle name="Обычный 330" xfId="1444"/>
    <cellStyle name="Обычный 331" xfId="1445"/>
    <cellStyle name="Обычный 332" xfId="1446"/>
    <cellStyle name="Обычный 333" xfId="1447"/>
    <cellStyle name="Обычный 334" xfId="1448"/>
    <cellStyle name="Обычный 335" xfId="1449"/>
    <cellStyle name="Обычный 336" xfId="1450"/>
    <cellStyle name="Обычный 337" xfId="1451"/>
    <cellStyle name="Обычный 338" xfId="1452"/>
    <cellStyle name="Обычный 339" xfId="1453"/>
    <cellStyle name="Обычный 34" xfId="1141"/>
    <cellStyle name="Обычный 340" xfId="1454"/>
    <cellStyle name="Обычный 341" xfId="1455"/>
    <cellStyle name="Обычный 342" xfId="1456"/>
    <cellStyle name="Обычный 343" xfId="1457"/>
    <cellStyle name="Обычный 344" xfId="1458"/>
    <cellStyle name="Обычный 345" xfId="1459"/>
    <cellStyle name="Обычный 346" xfId="1460"/>
    <cellStyle name="Обычный 347" xfId="1461"/>
    <cellStyle name="Обычный 348" xfId="1462"/>
    <cellStyle name="Обычный 349" xfId="1463"/>
    <cellStyle name="Обычный 35" xfId="1142"/>
    <cellStyle name="Обычный 350" xfId="1464"/>
    <cellStyle name="Обычный 351" xfId="1465"/>
    <cellStyle name="Обычный 352" xfId="1466"/>
    <cellStyle name="Обычный 353" xfId="1467"/>
    <cellStyle name="Обычный 354" xfId="1468"/>
    <cellStyle name="Обычный 355" xfId="1469"/>
    <cellStyle name="Обычный 356" xfId="1470"/>
    <cellStyle name="Обычный 357" xfId="1471"/>
    <cellStyle name="Обычный 358" xfId="1472"/>
    <cellStyle name="Обычный 359" xfId="1473"/>
    <cellStyle name="Обычный 36" xfId="1143"/>
    <cellStyle name="Обычный 360" xfId="1474"/>
    <cellStyle name="Обычный 361" xfId="1475"/>
    <cellStyle name="Обычный 362" xfId="1476"/>
    <cellStyle name="Обычный 363" xfId="1477"/>
    <cellStyle name="Обычный 364" xfId="1478"/>
    <cellStyle name="Обычный 365" xfId="1479"/>
    <cellStyle name="Обычный 366" xfId="1480"/>
    <cellStyle name="Обычный 367" xfId="1481"/>
    <cellStyle name="Обычный 368" xfId="1482"/>
    <cellStyle name="Обычный 369" xfId="1483"/>
    <cellStyle name="Обычный 37" xfId="1144"/>
    <cellStyle name="Обычный 370" xfId="1484"/>
    <cellStyle name="Обычный 371" xfId="1485"/>
    <cellStyle name="Обычный 372" xfId="1486"/>
    <cellStyle name="Обычный 373" xfId="1487"/>
    <cellStyle name="Обычный 374" xfId="1488"/>
    <cellStyle name="Обычный 375" xfId="1489"/>
    <cellStyle name="Обычный 376" xfId="1490"/>
    <cellStyle name="Обычный 377" xfId="1491"/>
    <cellStyle name="Обычный 378" xfId="1492"/>
    <cellStyle name="Обычный 379" xfId="1493"/>
    <cellStyle name="Обычный 38" xfId="1145"/>
    <cellStyle name="Обычный 380" xfId="1494"/>
    <cellStyle name="Обычный 381" xfId="1495"/>
    <cellStyle name="Обычный 382" xfId="1496"/>
    <cellStyle name="Обычный 383" xfId="1497"/>
    <cellStyle name="Обычный 384" xfId="1498"/>
    <cellStyle name="Обычный 385" xfId="1499"/>
    <cellStyle name="Обычный 386" xfId="1500"/>
    <cellStyle name="Обычный 387" xfId="1501"/>
    <cellStyle name="Обычный 388" xfId="1502"/>
    <cellStyle name="Обычный 389" xfId="1503"/>
    <cellStyle name="Обычный 39" xfId="1146"/>
    <cellStyle name="Обычный 390" xfId="1504"/>
    <cellStyle name="Обычный 391" xfId="1505"/>
    <cellStyle name="Обычный 392" xfId="1506"/>
    <cellStyle name="Обычный 393" xfId="1507"/>
    <cellStyle name="Обычный 394" xfId="1508"/>
    <cellStyle name="Обычный 395" xfId="1509"/>
    <cellStyle name="Обычный 396" xfId="1510"/>
    <cellStyle name="Обычный 397" xfId="1511"/>
    <cellStyle name="Обычный 398" xfId="1512"/>
    <cellStyle name="Обычный 399" xfId="1513"/>
    <cellStyle name="Обычный 4" xfId="762"/>
    <cellStyle name="Обычный 4 2" xfId="763"/>
    <cellStyle name="Обычный 4 3" xfId="764"/>
    <cellStyle name="Обычный 4 3 2" xfId="765"/>
    <cellStyle name="Обычный 4 4" xfId="1147"/>
    <cellStyle name="Обычный 40" xfId="1148"/>
    <cellStyle name="Обычный 400" xfId="1514"/>
    <cellStyle name="Обычный 401" xfId="1515"/>
    <cellStyle name="Обычный 402" xfId="1516"/>
    <cellStyle name="Обычный 403" xfId="1517"/>
    <cellStyle name="Обычный 404" xfId="1518"/>
    <cellStyle name="Обычный 405" xfId="1519"/>
    <cellStyle name="Обычный 406" xfId="1520"/>
    <cellStyle name="Обычный 407" xfId="1521"/>
    <cellStyle name="Обычный 408" xfId="1522"/>
    <cellStyle name="Обычный 409" xfId="1523"/>
    <cellStyle name="Обычный 41" xfId="1149"/>
    <cellStyle name="Обычный 410" xfId="1524"/>
    <cellStyle name="Обычный 411" xfId="1525"/>
    <cellStyle name="Обычный 412" xfId="1526"/>
    <cellStyle name="Обычный 413" xfId="1527"/>
    <cellStyle name="Обычный 414" xfId="1528"/>
    <cellStyle name="Обычный 415" xfId="1529"/>
    <cellStyle name="Обычный 416" xfId="1530"/>
    <cellStyle name="Обычный 417" xfId="1531"/>
    <cellStyle name="Обычный 418" xfId="1532"/>
    <cellStyle name="Обычный 419" xfId="1533"/>
    <cellStyle name="Обычный 42" xfId="1150"/>
    <cellStyle name="Обычный 420" xfId="1534"/>
    <cellStyle name="Обычный 421" xfId="1535"/>
    <cellStyle name="Обычный 422" xfId="1536"/>
    <cellStyle name="Обычный 423" xfId="1537"/>
    <cellStyle name="Обычный 424" xfId="1538"/>
    <cellStyle name="Обычный 425" xfId="1539"/>
    <cellStyle name="Обычный 426" xfId="1540"/>
    <cellStyle name="Обычный 427" xfId="1541"/>
    <cellStyle name="Обычный 428" xfId="1542"/>
    <cellStyle name="Обычный 429" xfId="1543"/>
    <cellStyle name="Обычный 43" xfId="1151"/>
    <cellStyle name="Обычный 430" xfId="1544"/>
    <cellStyle name="Обычный 431" xfId="1545"/>
    <cellStyle name="Обычный 432" xfId="1546"/>
    <cellStyle name="Обычный 433" xfId="1547"/>
    <cellStyle name="Обычный 434" xfId="1548"/>
    <cellStyle name="Обычный 435" xfId="1549"/>
    <cellStyle name="Обычный 436" xfId="1550"/>
    <cellStyle name="Обычный 437" xfId="1551"/>
    <cellStyle name="Обычный 438" xfId="1552"/>
    <cellStyle name="Обычный 439" xfId="1553"/>
    <cellStyle name="Обычный 44" xfId="1152"/>
    <cellStyle name="Обычный 440" xfId="1554"/>
    <cellStyle name="Обычный 441" xfId="1555"/>
    <cellStyle name="Обычный 442" xfId="1556"/>
    <cellStyle name="Обычный 443" xfId="1557"/>
    <cellStyle name="Обычный 444" xfId="1558"/>
    <cellStyle name="Обычный 445" xfId="1559"/>
    <cellStyle name="Обычный 446" xfId="1560"/>
    <cellStyle name="Обычный 447" xfId="1561"/>
    <cellStyle name="Обычный 448" xfId="1562"/>
    <cellStyle name="Обычный 449" xfId="1563"/>
    <cellStyle name="Обычный 45" xfId="1153"/>
    <cellStyle name="Обычный 450" xfId="1564"/>
    <cellStyle name="Обычный 451" xfId="1565"/>
    <cellStyle name="Обычный 452" xfId="1566"/>
    <cellStyle name="Обычный 453" xfId="1567"/>
    <cellStyle name="Обычный 454" xfId="1568"/>
    <cellStyle name="Обычный 455" xfId="1569"/>
    <cellStyle name="Обычный 456" xfId="1570"/>
    <cellStyle name="Обычный 457" xfId="1571"/>
    <cellStyle name="Обычный 458" xfId="1572"/>
    <cellStyle name="Обычный 459" xfId="1573"/>
    <cellStyle name="Обычный 46" xfId="1154"/>
    <cellStyle name="Обычный 460" xfId="1574"/>
    <cellStyle name="Обычный 461" xfId="1575"/>
    <cellStyle name="Обычный 462" xfId="1576"/>
    <cellStyle name="Обычный 463" xfId="1577"/>
    <cellStyle name="Обычный 464" xfId="1578"/>
    <cellStyle name="Обычный 465" xfId="1579"/>
    <cellStyle name="Обычный 466" xfId="1580"/>
    <cellStyle name="Обычный 467" xfId="1581"/>
    <cellStyle name="Обычный 468" xfId="1582"/>
    <cellStyle name="Обычный 469" xfId="1583"/>
    <cellStyle name="Обычный 47" xfId="1155"/>
    <cellStyle name="Обычный 470" xfId="1584"/>
    <cellStyle name="Обычный 471" xfId="1585"/>
    <cellStyle name="Обычный 472" xfId="1586"/>
    <cellStyle name="Обычный 473" xfId="1587"/>
    <cellStyle name="Обычный 474" xfId="1588"/>
    <cellStyle name="Обычный 475" xfId="1589"/>
    <cellStyle name="Обычный 476" xfId="1590"/>
    <cellStyle name="Обычный 477" xfId="1591"/>
    <cellStyle name="Обычный 478" xfId="1592"/>
    <cellStyle name="Обычный 479" xfId="1593"/>
    <cellStyle name="Обычный 48" xfId="1156"/>
    <cellStyle name="Обычный 480" xfId="1594"/>
    <cellStyle name="Обычный 481" xfId="1595"/>
    <cellStyle name="Обычный 482" xfId="1596"/>
    <cellStyle name="Обычный 483" xfId="1597"/>
    <cellStyle name="Обычный 484" xfId="1598"/>
    <cellStyle name="Обычный 485" xfId="1599"/>
    <cellStyle name="Обычный 486" xfId="1600"/>
    <cellStyle name="Обычный 487" xfId="1601"/>
    <cellStyle name="Обычный 488" xfId="1602"/>
    <cellStyle name="Обычный 489" xfId="1603"/>
    <cellStyle name="Обычный 49" xfId="1157"/>
    <cellStyle name="Обычный 490" xfId="1604"/>
    <cellStyle name="Обычный 491" xfId="1605"/>
    <cellStyle name="Обычный 492" xfId="1606"/>
    <cellStyle name="Обычный 493" xfId="1607"/>
    <cellStyle name="Обычный 494" xfId="1608"/>
    <cellStyle name="Обычный 495" xfId="1609"/>
    <cellStyle name="Обычный 5" xfId="893"/>
    <cellStyle name="Обычный 50" xfId="1158"/>
    <cellStyle name="Обычный 51" xfId="1159"/>
    <cellStyle name="Обычный 52" xfId="1160"/>
    <cellStyle name="Обычный 53" xfId="1161"/>
    <cellStyle name="Обычный 54" xfId="1162"/>
    <cellStyle name="Обычный 55" xfId="1163"/>
    <cellStyle name="Обычный 56" xfId="1164"/>
    <cellStyle name="Обычный 57" xfId="1165"/>
    <cellStyle name="Обычный 58" xfId="1166"/>
    <cellStyle name="Обычный 59" xfId="1167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8"/>
    <cellStyle name="Обычный 60" xfId="1169"/>
    <cellStyle name="Обычный 61" xfId="1170"/>
    <cellStyle name="Обычный 62" xfId="1171"/>
    <cellStyle name="Обычный 63" xfId="1172"/>
    <cellStyle name="Обычный 64" xfId="1173"/>
    <cellStyle name="Обычный 65" xfId="1174"/>
    <cellStyle name="Обычный 66" xfId="1175"/>
    <cellStyle name="Обычный 67" xfId="1176"/>
    <cellStyle name="Обычный 68" xfId="1177"/>
    <cellStyle name="Обычный 69" xfId="1178"/>
    <cellStyle name="Обычный 7" xfId="772"/>
    <cellStyle name="Обычный 70" xfId="1179"/>
    <cellStyle name="Обычный 71" xfId="1189"/>
    <cellStyle name="Обычный 72" xfId="1190"/>
    <cellStyle name="Обычный 73" xfId="1191"/>
    <cellStyle name="Обычный 74" xfId="1192"/>
    <cellStyle name="Обычный 75" xfId="1193"/>
    <cellStyle name="Обычный 76" xfId="1194"/>
    <cellStyle name="Обычный 77" xfId="1195"/>
    <cellStyle name="Обычный 78" xfId="1196"/>
    <cellStyle name="Обычный 79" xfId="1197"/>
    <cellStyle name="Обычный 8" xfId="773"/>
    <cellStyle name="Обычный 80" xfId="1198"/>
    <cellStyle name="Обычный 81" xfId="1199"/>
    <cellStyle name="Обычный 82" xfId="1200"/>
    <cellStyle name="Обычный 83" xfId="1201"/>
    <cellStyle name="Обычный 84" xfId="1202"/>
    <cellStyle name="Обычный 85" xfId="1203"/>
    <cellStyle name="Обычный 86" xfId="1204"/>
    <cellStyle name="Обычный 87" xfId="1205"/>
    <cellStyle name="Обычный 88" xfId="1206"/>
    <cellStyle name="Обычный 89" xfId="1207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80"/>
    <cellStyle name="Обычный 90" xfId="1208"/>
    <cellStyle name="Обычный 91" xfId="1209"/>
    <cellStyle name="Обычный 92" xfId="1210"/>
    <cellStyle name="Обычный 93" xfId="1211"/>
    <cellStyle name="Обычный 94" xfId="1212"/>
    <cellStyle name="Обычный 95" xfId="1213"/>
    <cellStyle name="Обычный 96" xfId="1214"/>
    <cellStyle name="Обычный 97" xfId="1215"/>
    <cellStyle name="Обычный 98" xfId="1216"/>
    <cellStyle name="Обычный 99" xfId="1217"/>
    <cellStyle name="Обычный_SSR5086" xfId="912"/>
    <cellStyle name="Обычный_Книга1" xfId="907"/>
    <cellStyle name="Обычный_Приложение 4" xfId="909"/>
    <cellStyle name="Обычный_Расчет стоимости услуг ТЭР" xfId="911"/>
    <cellStyle name="Обычный_рцк" xfId="910"/>
    <cellStyle name="Обычный_РЦК2" xfId="91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81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82"/>
    <cellStyle name="Процентный 2" xfId="820"/>
    <cellStyle name="Процентный 3" xfId="1183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84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85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6"/>
    <cellStyle name="Строка нечётная" xfId="844"/>
    <cellStyle name="Строка чётная" xfId="845"/>
    <cellStyle name="ТЕКСТ" xfId="1187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8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1</v>
      </c>
    </row>
    <row r="2" spans="1:10" x14ac:dyDescent="0.2">
      <c r="A2" s="1" t="s">
        <v>2</v>
      </c>
    </row>
    <row r="3" spans="1:10" x14ac:dyDescent="0.2">
      <c r="A3" s="2" t="s">
        <v>3</v>
      </c>
    </row>
    <row r="4" spans="1:10" x14ac:dyDescent="0.2">
      <c r="A4" s="2" t="s">
        <v>4</v>
      </c>
    </row>
    <row r="5" spans="1:10" ht="15" customHeight="1" x14ac:dyDescent="0.2">
      <c r="A5" s="617"/>
      <c r="B5" s="618"/>
      <c r="C5" s="616" t="s">
        <v>5</v>
      </c>
      <c r="D5" s="5"/>
      <c r="E5" s="618"/>
      <c r="F5" s="618"/>
      <c r="G5" s="3"/>
      <c r="H5" s="615" t="s">
        <v>6</v>
      </c>
      <c r="I5" s="616" t="s">
        <v>7</v>
      </c>
      <c r="J5" s="615" t="s">
        <v>8</v>
      </c>
    </row>
    <row r="6" spans="1:10" ht="110.25" customHeight="1" x14ac:dyDescent="0.2">
      <c r="A6" s="617"/>
      <c r="B6" s="618"/>
      <c r="C6" s="616"/>
      <c r="D6" s="5"/>
      <c r="E6" s="4" t="s">
        <v>9</v>
      </c>
      <c r="F6" s="4" t="s">
        <v>10</v>
      </c>
      <c r="G6" s="4" t="s">
        <v>11</v>
      </c>
      <c r="H6" s="615"/>
      <c r="I6" s="616"/>
      <c r="J6" s="615"/>
    </row>
    <row r="7" spans="1:10" x14ac:dyDescent="0.2">
      <c r="A7" s="6"/>
      <c r="B7" s="5"/>
      <c r="C7" s="7" t="s">
        <v>12</v>
      </c>
      <c r="D7" s="8" t="s">
        <v>13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14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15</v>
      </c>
      <c r="D10" s="8" t="s">
        <v>16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17</v>
      </c>
      <c r="D11" s="8" t="s">
        <v>16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18</v>
      </c>
      <c r="D12" s="8" t="s">
        <v>16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19</v>
      </c>
      <c r="D13" s="8" t="s">
        <v>16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20</v>
      </c>
      <c r="D14" s="8" t="s">
        <v>16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21</v>
      </c>
      <c r="D15" s="8" t="s">
        <v>16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22</v>
      </c>
      <c r="D16" s="8" t="s">
        <v>16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23</v>
      </c>
      <c r="D17" s="8" t="s">
        <v>16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24</v>
      </c>
      <c r="D18" s="8" t="s">
        <v>16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25</v>
      </c>
      <c r="D19" s="8" t="s">
        <v>16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26</v>
      </c>
      <c r="D20" s="8" t="s">
        <v>16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27</v>
      </c>
      <c r="D21" s="8" t="s">
        <v>16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28</v>
      </c>
      <c r="D22" s="8" t="s">
        <v>16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29</v>
      </c>
      <c r="D23" s="8" t="s">
        <v>16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30</v>
      </c>
      <c r="D24" s="8" t="s">
        <v>16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31</v>
      </c>
      <c r="D25" s="8" t="s">
        <v>16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32</v>
      </c>
      <c r="D26" s="8" t="s">
        <v>16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33</v>
      </c>
      <c r="D27" s="8" t="s">
        <v>16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34</v>
      </c>
      <c r="D28" s="8" t="s">
        <v>16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35</v>
      </c>
      <c r="D29" s="8" t="s">
        <v>16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36</v>
      </c>
      <c r="D30" s="8" t="s">
        <v>16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37</v>
      </c>
      <c r="D31" s="8" t="s">
        <v>16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38</v>
      </c>
      <c r="D32" s="8" t="s">
        <v>16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39</v>
      </c>
      <c r="D33" s="8" t="s">
        <v>16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40</v>
      </c>
      <c r="D34" s="8" t="s">
        <v>16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41</v>
      </c>
      <c r="D35" s="8" t="s">
        <v>16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42</v>
      </c>
      <c r="D36" s="8" t="s">
        <v>16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43</v>
      </c>
      <c r="D37" s="8" t="s">
        <v>16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44</v>
      </c>
      <c r="D38" s="8" t="s">
        <v>16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45</v>
      </c>
      <c r="D39" s="8" t="s">
        <v>16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46</v>
      </c>
      <c r="D40" s="8" t="s">
        <v>16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47</v>
      </c>
      <c r="D41" s="8" t="s">
        <v>16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48</v>
      </c>
      <c r="D42" s="8" t="s">
        <v>16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49</v>
      </c>
      <c r="D43" s="8" t="s">
        <v>16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50</v>
      </c>
      <c r="D44" s="8" t="s">
        <v>16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51</v>
      </c>
      <c r="D45" s="8" t="s">
        <v>16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52</v>
      </c>
      <c r="D46" s="8" t="s">
        <v>16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53</v>
      </c>
      <c r="D47" s="8" t="s">
        <v>16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54</v>
      </c>
      <c r="D48" s="8" t="s">
        <v>16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55</v>
      </c>
      <c r="D49" s="8" t="s">
        <v>16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56</v>
      </c>
      <c r="D50" s="8" t="s">
        <v>16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57</v>
      </c>
      <c r="D51" s="8" t="s">
        <v>16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58</v>
      </c>
      <c r="G53" s="40"/>
      <c r="J53" s="41">
        <v>212220.75</v>
      </c>
    </row>
    <row r="54" spans="1:10" x14ac:dyDescent="0.2">
      <c r="C54" s="1" t="s">
        <v>59</v>
      </c>
      <c r="G54" s="40"/>
      <c r="J54" s="41">
        <v>193140.63</v>
      </c>
    </row>
    <row r="55" spans="1:10" x14ac:dyDescent="0.2">
      <c r="C55" s="2" t="s">
        <v>60</v>
      </c>
      <c r="G55" s="40"/>
      <c r="J55" s="43">
        <f>J7+J52+J53+J54</f>
        <v>501360.46</v>
      </c>
    </row>
    <row r="56" spans="1:10" x14ac:dyDescent="0.2">
      <c r="C56" s="1" t="s">
        <v>61</v>
      </c>
      <c r="J56" s="44">
        <f>J7*0.8949*0.94</f>
        <v>32744.01</v>
      </c>
    </row>
    <row r="57" spans="1:10" x14ac:dyDescent="0.2">
      <c r="C57" s="1" t="s">
        <v>62</v>
      </c>
      <c r="J57" s="44">
        <f>J7*0.5</f>
        <v>19462.54</v>
      </c>
    </row>
    <row r="58" spans="1:10" x14ac:dyDescent="0.2">
      <c r="C58" s="2" t="s">
        <v>60</v>
      </c>
      <c r="J58" s="43">
        <f>J55+J56+J57</f>
        <v>553567.01</v>
      </c>
    </row>
    <row r="59" spans="1:10" x14ac:dyDescent="0.2">
      <c r="C59" s="1" t="s">
        <v>63</v>
      </c>
      <c r="J59" s="44">
        <f>J58*0.0635</f>
        <v>35151.51</v>
      </c>
    </row>
    <row r="60" spans="1:10" x14ac:dyDescent="0.2">
      <c r="C60" s="1" t="s">
        <v>64</v>
      </c>
      <c r="J60" s="44">
        <f>J58*0.015</f>
        <v>8303.51</v>
      </c>
    </row>
    <row r="61" spans="1:10" x14ac:dyDescent="0.2">
      <c r="C61" s="2" t="s">
        <v>65</v>
      </c>
      <c r="J61" s="43">
        <f>J58+J59+J60</f>
        <v>597022.03</v>
      </c>
    </row>
    <row r="63" spans="1:10" x14ac:dyDescent="0.2">
      <c r="C63" s="2" t="s">
        <v>66</v>
      </c>
      <c r="J63" s="45">
        <v>1156263.3600000001</v>
      </c>
    </row>
    <row r="65" spans="3:10" x14ac:dyDescent="0.2">
      <c r="C65" s="2" t="s">
        <v>67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9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view="pageBreakPreview" topLeftCell="A22" zoomScaleNormal="80" zoomScaleSheetLayoutView="100" workbookViewId="0">
      <selection activeCell="E56" sqref="E56"/>
    </sheetView>
  </sheetViews>
  <sheetFormatPr defaultColWidth="8.28515625" defaultRowHeight="12.75" x14ac:dyDescent="0.2"/>
  <cols>
    <col min="1" max="1" width="7.42578125" style="318" customWidth="1"/>
    <col min="2" max="2" width="8.7109375" style="318" hidden="1" customWidth="1"/>
    <col min="3" max="3" width="33.85546875" style="53" customWidth="1"/>
    <col min="4" max="4" width="7" style="53" bestFit="1" customWidth="1"/>
    <col min="5" max="5" width="17.7109375" style="307" customWidth="1"/>
    <col min="6" max="6" width="11.7109375" style="307" bestFit="1" customWidth="1"/>
    <col min="7" max="7" width="19.140625" style="307" customWidth="1"/>
    <col min="8" max="8" width="9.42578125" style="307" customWidth="1"/>
    <col min="9" max="9" width="13.85546875" style="307" customWidth="1"/>
    <col min="10" max="10" width="13.28515625" style="307" customWidth="1"/>
    <col min="11" max="11" width="33.42578125" style="319" customWidth="1"/>
    <col min="12" max="16384" width="8.28515625" style="53"/>
  </cols>
  <sheetData>
    <row r="1" spans="1:12" ht="9" hidden="1" customHeight="1" x14ac:dyDescent="0.2">
      <c r="A1" s="47"/>
      <c r="B1" s="47"/>
      <c r="C1" s="48"/>
      <c r="D1" s="49"/>
      <c r="E1" s="50"/>
      <c r="F1" s="51"/>
      <c r="G1" s="50"/>
      <c r="H1" s="51"/>
      <c r="I1" s="50"/>
      <c r="J1" s="50"/>
      <c r="K1" s="52"/>
    </row>
    <row r="2" spans="1:12" ht="18.75" hidden="1" customHeight="1" x14ac:dyDescent="0.2">
      <c r="A2" s="633" t="s">
        <v>75</v>
      </c>
      <c r="B2" s="633"/>
      <c r="C2" s="633"/>
      <c r="D2" s="633"/>
      <c r="E2" s="633"/>
      <c r="F2" s="633"/>
      <c r="G2" s="633"/>
      <c r="H2" s="633"/>
      <c r="I2" s="633"/>
      <c r="J2" s="633"/>
      <c r="K2" s="633"/>
    </row>
    <row r="3" spans="1:12" ht="0.75" customHeight="1" x14ac:dyDescent="0.2">
      <c r="A3" s="54"/>
      <c r="B3" s="54"/>
      <c r="C3" s="55"/>
      <c r="D3" s="633" t="s">
        <v>76</v>
      </c>
      <c r="E3" s="633"/>
      <c r="F3" s="633"/>
      <c r="G3" s="633"/>
      <c r="H3" s="633"/>
      <c r="I3" s="633"/>
      <c r="J3" s="633"/>
      <c r="K3" s="633"/>
    </row>
    <row r="4" spans="1:12" ht="15.75" x14ac:dyDescent="0.2">
      <c r="A4" s="634" t="s">
        <v>77</v>
      </c>
      <c r="B4" s="634"/>
      <c r="C4" s="634"/>
      <c r="D4" s="634"/>
      <c r="E4" s="634"/>
      <c r="F4" s="634"/>
      <c r="G4" s="634"/>
      <c r="H4" s="634"/>
      <c r="I4" s="634"/>
      <c r="J4" s="634"/>
      <c r="K4" s="634"/>
    </row>
    <row r="5" spans="1:12" x14ac:dyDescent="0.2">
      <c r="A5" s="635" t="s">
        <v>203</v>
      </c>
      <c r="B5" s="635"/>
      <c r="C5" s="635"/>
      <c r="D5" s="635"/>
      <c r="E5" s="635"/>
      <c r="F5" s="635"/>
      <c r="G5" s="635"/>
      <c r="H5" s="635"/>
      <c r="I5" s="635"/>
      <c r="J5" s="635"/>
      <c r="K5" s="635"/>
      <c r="L5" s="56"/>
    </row>
    <row r="6" spans="1:12" x14ac:dyDescent="0.2">
      <c r="A6" s="636" t="s">
        <v>204</v>
      </c>
      <c r="B6" s="636"/>
      <c r="C6" s="636"/>
      <c r="D6" s="636"/>
      <c r="E6" s="636"/>
      <c r="F6" s="636"/>
      <c r="G6" s="636"/>
      <c r="H6" s="636"/>
      <c r="I6" s="636"/>
      <c r="J6" s="636"/>
      <c r="K6" s="636"/>
      <c r="L6" s="57"/>
    </row>
    <row r="7" spans="1:12" x14ac:dyDescent="0.2">
      <c r="A7" s="622" t="s">
        <v>78</v>
      </c>
      <c r="B7" s="622"/>
      <c r="C7" s="622"/>
      <c r="D7" s="622"/>
      <c r="E7" s="622"/>
      <c r="F7" s="622"/>
      <c r="G7" s="622"/>
      <c r="H7" s="622"/>
      <c r="I7" s="622"/>
      <c r="J7" s="622"/>
      <c r="K7" s="622"/>
      <c r="L7" s="57"/>
    </row>
    <row r="8" spans="1:12" x14ac:dyDescent="0.2">
      <c r="A8" s="58" t="s">
        <v>79</v>
      </c>
      <c r="B8" s="59" t="s">
        <v>80</v>
      </c>
      <c r="C8" s="58" t="s">
        <v>135</v>
      </c>
      <c r="D8" s="58"/>
      <c r="E8" s="58"/>
      <c r="F8" s="58"/>
      <c r="G8" s="58"/>
      <c r="H8" s="58"/>
      <c r="I8" s="58"/>
      <c r="J8" s="58"/>
      <c r="K8" s="58"/>
      <c r="L8" s="57"/>
    </row>
    <row r="9" spans="1:12" ht="13.5" thickBot="1" x14ac:dyDescent="0.25">
      <c r="A9" s="621" t="s">
        <v>137</v>
      </c>
      <c r="B9" s="621"/>
      <c r="C9" s="621"/>
      <c r="D9" s="621"/>
      <c r="E9" s="622"/>
      <c r="F9" s="621"/>
      <c r="G9" s="621"/>
      <c r="H9" s="622"/>
      <c r="I9" s="622"/>
      <c r="J9" s="622"/>
      <c r="K9" s="621"/>
      <c r="L9" s="57"/>
    </row>
    <row r="10" spans="1:12" ht="33.75" customHeight="1" thickBot="1" x14ac:dyDescent="0.25">
      <c r="A10" s="623" t="s">
        <v>81</v>
      </c>
      <c r="B10" s="625" t="s">
        <v>71</v>
      </c>
      <c r="C10" s="623" t="s">
        <v>82</v>
      </c>
      <c r="D10" s="625" t="s">
        <v>83</v>
      </c>
      <c r="E10" s="623" t="s">
        <v>84</v>
      </c>
      <c r="F10" s="625" t="s">
        <v>85</v>
      </c>
      <c r="G10" s="629" t="s">
        <v>130</v>
      </c>
      <c r="H10" s="625" t="s">
        <v>85</v>
      </c>
      <c r="I10" s="631" t="s">
        <v>131</v>
      </c>
      <c r="J10" s="632"/>
      <c r="K10" s="619" t="s">
        <v>86</v>
      </c>
    </row>
    <row r="11" spans="1:12" ht="42" customHeight="1" thickBot="1" x14ac:dyDescent="0.25">
      <c r="A11" s="624"/>
      <c r="B11" s="626"/>
      <c r="C11" s="624"/>
      <c r="D11" s="627"/>
      <c r="E11" s="628"/>
      <c r="F11" s="626"/>
      <c r="G11" s="630"/>
      <c r="H11" s="626"/>
      <c r="I11" s="60" t="s">
        <v>0</v>
      </c>
      <c r="J11" s="61" t="s">
        <v>87</v>
      </c>
      <c r="K11" s="620"/>
    </row>
    <row r="12" spans="1:12" ht="26.25" hidden="1" customHeight="1" x14ac:dyDescent="0.2">
      <c r="A12" s="62"/>
      <c r="B12" s="47"/>
      <c r="C12" s="63" t="s">
        <v>88</v>
      </c>
      <c r="D12" s="64" t="s">
        <v>89</v>
      </c>
      <c r="E12" s="62" t="s">
        <v>90</v>
      </c>
      <c r="F12" s="47"/>
      <c r="G12" s="62"/>
      <c r="H12" s="47"/>
      <c r="I12" s="62"/>
      <c r="J12" s="65"/>
      <c r="K12" s="66"/>
    </row>
    <row r="13" spans="1:12" s="71" customFormat="1" ht="17.25" customHeight="1" thickBot="1" x14ac:dyDescent="0.25">
      <c r="A13" s="67" t="s">
        <v>73</v>
      </c>
      <c r="B13" s="68">
        <v>2</v>
      </c>
      <c r="C13" s="67">
        <v>2</v>
      </c>
      <c r="D13" s="68">
        <v>3</v>
      </c>
      <c r="E13" s="67">
        <v>4</v>
      </c>
      <c r="F13" s="68">
        <v>5</v>
      </c>
      <c r="G13" s="67">
        <v>6</v>
      </c>
      <c r="H13" s="68">
        <v>7</v>
      </c>
      <c r="I13" s="69">
        <v>8</v>
      </c>
      <c r="J13" s="70">
        <v>9</v>
      </c>
      <c r="K13" s="67">
        <v>10</v>
      </c>
    </row>
    <row r="14" spans="1:12" s="71" customFormat="1" ht="17.25" customHeight="1" x14ac:dyDescent="0.2">
      <c r="A14" s="72"/>
      <c r="B14" s="73"/>
      <c r="C14" s="74" t="s">
        <v>138</v>
      </c>
      <c r="D14" s="75" t="s">
        <v>72</v>
      </c>
      <c r="E14" s="76">
        <v>24</v>
      </c>
      <c r="F14" s="77"/>
      <c r="G14" s="78"/>
      <c r="H14" s="79"/>
      <c r="I14" s="80"/>
      <c r="J14" s="81"/>
      <c r="K14" s="82" t="s">
        <v>91</v>
      </c>
    </row>
    <row r="15" spans="1:12" s="71" customFormat="1" ht="17.25" customHeight="1" x14ac:dyDescent="0.2">
      <c r="A15" s="83"/>
      <c r="B15" s="84"/>
      <c r="C15" s="85" t="s">
        <v>92</v>
      </c>
      <c r="D15" s="84"/>
      <c r="E15" s="86">
        <f>20480/164.2</f>
        <v>124.72594397076701</v>
      </c>
      <c r="F15" s="87"/>
      <c r="G15" s="88"/>
      <c r="H15" s="87"/>
      <c r="I15" s="89"/>
      <c r="J15" s="90"/>
      <c r="K15" s="91"/>
    </row>
    <row r="16" spans="1:12" s="102" customFormat="1" ht="51" customHeight="1" x14ac:dyDescent="0.2">
      <c r="A16" s="92"/>
      <c r="B16" s="93"/>
      <c r="C16" s="94" t="s">
        <v>93</v>
      </c>
      <c r="D16" s="95" t="s">
        <v>0</v>
      </c>
      <c r="E16" s="96" t="e">
        <f>E18/#REF!*164.2</f>
        <v>#REF!</v>
      </c>
      <c r="F16" s="97"/>
      <c r="G16" s="96">
        <f>G18/34313.04*164.2</f>
        <v>28418</v>
      </c>
      <c r="H16" s="98"/>
      <c r="I16" s="99" t="e">
        <f>G16-E16</f>
        <v>#REF!</v>
      </c>
      <c r="J16" s="100" t="e">
        <f>I16/E16</f>
        <v>#REF!</v>
      </c>
      <c r="K16" s="101"/>
    </row>
    <row r="17" spans="1:11" s="102" customFormat="1" ht="13.15" customHeight="1" x14ac:dyDescent="0.2">
      <c r="A17" s="92"/>
      <c r="B17" s="93"/>
      <c r="C17" s="103"/>
      <c r="D17" s="93"/>
      <c r="E17" s="104"/>
      <c r="F17" s="105"/>
      <c r="G17" s="106"/>
      <c r="H17" s="107"/>
      <c r="I17" s="108"/>
      <c r="J17" s="109"/>
      <c r="K17" s="110"/>
    </row>
    <row r="18" spans="1:11" s="71" customFormat="1" ht="70.5" customHeight="1" thickBot="1" x14ac:dyDescent="0.25">
      <c r="A18" s="111">
        <v>1</v>
      </c>
      <c r="B18" s="112"/>
      <c r="C18" s="113" t="s">
        <v>94</v>
      </c>
      <c r="D18" s="112"/>
      <c r="E18" s="114">
        <f>'СМР Форма 8'!L57</f>
        <v>0</v>
      </c>
      <c r="F18" s="115"/>
      <c r="G18" s="116">
        <v>5938538</v>
      </c>
      <c r="H18" s="117"/>
      <c r="I18" s="118">
        <f>G18-E18</f>
        <v>5938538</v>
      </c>
      <c r="J18" s="119" t="e">
        <f>I18/E18</f>
        <v>#DIV/0!</v>
      </c>
      <c r="K18" s="120" t="s">
        <v>132</v>
      </c>
    </row>
    <row r="19" spans="1:11" s="71" customFormat="1" ht="13.5" thickBot="1" x14ac:dyDescent="0.25">
      <c r="A19" s="121"/>
      <c r="B19" s="122"/>
      <c r="C19" s="123" t="s">
        <v>95</v>
      </c>
      <c r="D19" s="124"/>
      <c r="E19" s="125">
        <f>E18</f>
        <v>0</v>
      </c>
      <c r="F19" s="126" t="e">
        <f>E19/E59</f>
        <v>#REF!</v>
      </c>
      <c r="G19" s="125">
        <f>G18</f>
        <v>5938538</v>
      </c>
      <c r="H19" s="126">
        <f>G19/G59</f>
        <v>0.106</v>
      </c>
      <c r="I19" s="127">
        <f>I18</f>
        <v>5938538</v>
      </c>
      <c r="J19" s="128" t="e">
        <f>I19/E19</f>
        <v>#DIV/0!</v>
      </c>
      <c r="K19" s="321"/>
    </row>
    <row r="20" spans="1:11" s="71" customFormat="1" ht="15" customHeight="1" x14ac:dyDescent="0.2">
      <c r="A20" s="129"/>
      <c r="B20" s="130"/>
      <c r="C20" s="131"/>
      <c r="D20" s="130"/>
      <c r="E20" s="132"/>
      <c r="F20" s="133"/>
      <c r="G20" s="134"/>
      <c r="H20" s="133"/>
      <c r="I20" s="135"/>
      <c r="J20" s="136"/>
      <c r="K20" s="137"/>
    </row>
    <row r="21" spans="1:11" s="71" customFormat="1" ht="103.5" customHeight="1" thickBot="1" x14ac:dyDescent="0.25">
      <c r="A21" s="111">
        <v>2</v>
      </c>
      <c r="B21" s="112"/>
      <c r="C21" s="138" t="s">
        <v>96</v>
      </c>
      <c r="D21" s="139"/>
      <c r="E21" s="116">
        <f>'СМР Форма 8'!N57</f>
        <v>0</v>
      </c>
      <c r="F21" s="117"/>
      <c r="G21" s="116">
        <v>8575552</v>
      </c>
      <c r="H21" s="117"/>
      <c r="I21" s="118">
        <f>G21-E21</f>
        <v>8575552</v>
      </c>
      <c r="J21" s="119" t="e">
        <f>I21/E21</f>
        <v>#DIV/0!</v>
      </c>
      <c r="K21" s="140" t="s">
        <v>139</v>
      </c>
    </row>
    <row r="22" spans="1:11" s="71" customFormat="1" ht="26.25" thickBot="1" x14ac:dyDescent="0.25">
      <c r="A22" s="121"/>
      <c r="B22" s="122"/>
      <c r="C22" s="123" t="s">
        <v>97</v>
      </c>
      <c r="D22" s="124"/>
      <c r="E22" s="125">
        <f>E21</f>
        <v>0</v>
      </c>
      <c r="F22" s="126" t="e">
        <f>E22/E59</f>
        <v>#REF!</v>
      </c>
      <c r="G22" s="125">
        <f>G21</f>
        <v>8575552</v>
      </c>
      <c r="H22" s="126">
        <f>G22/G59</f>
        <v>0.153</v>
      </c>
      <c r="I22" s="127">
        <f>I21</f>
        <v>8575552</v>
      </c>
      <c r="J22" s="128" t="e">
        <f>I22/E22</f>
        <v>#DIV/0!</v>
      </c>
      <c r="K22" s="322"/>
    </row>
    <row r="23" spans="1:11" s="71" customFormat="1" x14ac:dyDescent="0.2">
      <c r="A23" s="129"/>
      <c r="B23" s="130"/>
      <c r="C23" s="141"/>
      <c r="D23" s="142"/>
      <c r="E23" s="143"/>
      <c r="F23" s="144"/>
      <c r="G23" s="145"/>
      <c r="H23" s="144"/>
      <c r="I23" s="146"/>
      <c r="J23" s="147"/>
      <c r="K23" s="137"/>
    </row>
    <row r="24" spans="1:11" s="71" customFormat="1" ht="33.75" x14ac:dyDescent="0.2">
      <c r="A24" s="83">
        <v>3</v>
      </c>
      <c r="B24" s="148"/>
      <c r="C24" s="149" t="s">
        <v>98</v>
      </c>
      <c r="D24" s="148"/>
      <c r="E24" s="96">
        <v>0</v>
      </c>
      <c r="F24" s="150"/>
      <c r="G24" s="96">
        <v>714012</v>
      </c>
      <c r="H24" s="150"/>
      <c r="I24" s="151">
        <f>G24-E24</f>
        <v>714012</v>
      </c>
      <c r="J24" s="100" t="e">
        <f>I24/E24</f>
        <v>#DIV/0!</v>
      </c>
      <c r="K24" s="152" t="s">
        <v>134</v>
      </c>
    </row>
    <row r="25" spans="1:11" s="71" customFormat="1" ht="13.5" thickBot="1" x14ac:dyDescent="0.25">
      <c r="A25" s="111"/>
      <c r="B25" s="112"/>
      <c r="C25" s="153"/>
      <c r="D25" s="112"/>
      <c r="E25" s="114"/>
      <c r="F25" s="117"/>
      <c r="G25" s="116"/>
      <c r="H25" s="117"/>
      <c r="I25" s="118"/>
      <c r="J25" s="154"/>
      <c r="K25" s="120"/>
    </row>
    <row r="26" spans="1:11" s="71" customFormat="1" ht="14.1" customHeight="1" thickBot="1" x14ac:dyDescent="0.25">
      <c r="A26" s="155"/>
      <c r="B26" s="156"/>
      <c r="C26" s="123" t="s">
        <v>99</v>
      </c>
      <c r="D26" s="124"/>
      <c r="E26" s="125">
        <f>E24</f>
        <v>0</v>
      </c>
      <c r="F26" s="126" t="e">
        <f>E26/E59</f>
        <v>#REF!</v>
      </c>
      <c r="G26" s="125">
        <f>G24</f>
        <v>714012</v>
      </c>
      <c r="H26" s="126">
        <f>G26/G59</f>
        <v>1.2699999999999999E-2</v>
      </c>
      <c r="I26" s="157">
        <f>I24</f>
        <v>714012</v>
      </c>
      <c r="J26" s="128" t="e">
        <f>I26/E26</f>
        <v>#DIV/0!</v>
      </c>
      <c r="K26" s="321"/>
    </row>
    <row r="27" spans="1:11" s="71" customFormat="1" ht="12.75" hidden="1" customHeight="1" x14ac:dyDescent="0.2">
      <c r="A27" s="158"/>
      <c r="B27" s="77"/>
      <c r="C27" s="141"/>
      <c r="D27" s="142"/>
      <c r="E27" s="143"/>
      <c r="F27" s="144"/>
      <c r="G27" s="145"/>
      <c r="H27" s="144"/>
      <c r="I27" s="146"/>
      <c r="J27" s="147"/>
      <c r="K27" s="137"/>
    </row>
    <row r="28" spans="1:11" s="165" customFormat="1" ht="73.5" customHeight="1" thickBot="1" x14ac:dyDescent="0.25">
      <c r="A28" s="159">
        <v>4</v>
      </c>
      <c r="B28" s="160"/>
      <c r="C28" s="138" t="s">
        <v>59</v>
      </c>
      <c r="D28" s="161"/>
      <c r="E28" s="162">
        <v>0</v>
      </c>
      <c r="F28" s="163"/>
      <c r="G28" s="162">
        <v>832979</v>
      </c>
      <c r="H28" s="163"/>
      <c r="I28" s="118">
        <f>G28-E28</f>
        <v>832979</v>
      </c>
      <c r="J28" s="119" t="e">
        <f>I28/E28</f>
        <v>#DIV/0!</v>
      </c>
      <c r="K28" s="164" t="s">
        <v>133</v>
      </c>
    </row>
    <row r="29" spans="1:11" s="71" customFormat="1" ht="28.5" customHeight="1" thickBot="1" x14ac:dyDescent="0.25">
      <c r="A29" s="155"/>
      <c r="B29" s="156"/>
      <c r="C29" s="123" t="s">
        <v>100</v>
      </c>
      <c r="D29" s="124"/>
      <c r="E29" s="125">
        <f>E28</f>
        <v>0</v>
      </c>
      <c r="F29" s="126" t="e">
        <f>E29/E59</f>
        <v>#REF!</v>
      </c>
      <c r="G29" s="125">
        <f>G28</f>
        <v>832979</v>
      </c>
      <c r="H29" s="126">
        <f>G29/G59</f>
        <v>1.49E-2</v>
      </c>
      <c r="I29" s="157">
        <f>I28</f>
        <v>832979</v>
      </c>
      <c r="J29" s="166" t="e">
        <f>I29/E29</f>
        <v>#DIV/0!</v>
      </c>
      <c r="K29" s="322"/>
    </row>
    <row r="30" spans="1:11" s="71" customFormat="1" ht="14.1" customHeight="1" thickBot="1" x14ac:dyDescent="0.25">
      <c r="A30" s="155"/>
      <c r="B30" s="156"/>
      <c r="C30" s="167" t="s">
        <v>101</v>
      </c>
      <c r="D30" s="156"/>
      <c r="E30" s="125">
        <f>E29+E26+E22+E19</f>
        <v>0</v>
      </c>
      <c r="F30" s="168"/>
      <c r="G30" s="169">
        <f>G29+G26+G22+G19</f>
        <v>16061081</v>
      </c>
      <c r="H30" s="168"/>
      <c r="I30" s="170">
        <f>I29+I26+I22+I19</f>
        <v>16061081</v>
      </c>
      <c r="J30" s="128" t="e">
        <f>I30/E30</f>
        <v>#DIV/0!</v>
      </c>
      <c r="K30" s="321"/>
    </row>
    <row r="31" spans="1:11" s="71" customFormat="1" ht="54.75" customHeight="1" x14ac:dyDescent="0.2">
      <c r="A31" s="158">
        <v>5</v>
      </c>
      <c r="B31" s="77"/>
      <c r="C31" s="171" t="s">
        <v>102</v>
      </c>
      <c r="D31" s="77"/>
      <c r="E31" s="132">
        <f>'СМР Форма 8'!R57</f>
        <v>0</v>
      </c>
      <c r="F31" s="172" t="e">
        <f>E31/E59</f>
        <v>#REF!</v>
      </c>
      <c r="G31" s="173">
        <v>5124537</v>
      </c>
      <c r="H31" s="172">
        <f>G31/G59</f>
        <v>9.1399999999999995E-2</v>
      </c>
      <c r="I31" s="174">
        <f>G31-E31</f>
        <v>5124537</v>
      </c>
      <c r="J31" s="100" t="e">
        <f>I31/E31</f>
        <v>#DIV/0!</v>
      </c>
      <c r="K31" s="137" t="s">
        <v>128</v>
      </c>
    </row>
    <row r="32" spans="1:11" s="71" customFormat="1" x14ac:dyDescent="0.2">
      <c r="A32" s="175"/>
      <c r="B32" s="176"/>
      <c r="C32" s="177" t="s">
        <v>87</v>
      </c>
      <c r="D32" s="176"/>
      <c r="E32" s="178" t="e">
        <f>E31/E18</f>
        <v>#DIV/0!</v>
      </c>
      <c r="F32" s="179"/>
      <c r="G32" s="178">
        <f>G31/G18</f>
        <v>0.86</v>
      </c>
      <c r="H32" s="179"/>
      <c r="I32" s="99"/>
      <c r="J32" s="180"/>
      <c r="K32" s="181"/>
    </row>
    <row r="33" spans="1:11" s="71" customFormat="1" ht="52.5" customHeight="1" x14ac:dyDescent="0.2">
      <c r="A33" s="175">
        <v>6</v>
      </c>
      <c r="B33" s="176"/>
      <c r="C33" s="177" t="s">
        <v>103</v>
      </c>
      <c r="D33" s="176"/>
      <c r="E33" s="182">
        <f>'СМР Форма 8'!S57</f>
        <v>0</v>
      </c>
      <c r="F33" s="179" t="e">
        <f>E33/E59</f>
        <v>#REF!</v>
      </c>
      <c r="G33" s="183">
        <v>3096566</v>
      </c>
      <c r="H33" s="179">
        <f>G33/G59</f>
        <v>5.5300000000000002E-2</v>
      </c>
      <c r="I33" s="99">
        <f>G33-E33</f>
        <v>3096566</v>
      </c>
      <c r="J33" s="100" t="e">
        <f>I33/E33</f>
        <v>#DIV/0!</v>
      </c>
      <c r="K33" s="323" t="s">
        <v>129</v>
      </c>
    </row>
    <row r="34" spans="1:11" s="71" customFormat="1" ht="13.5" thickBot="1" x14ac:dyDescent="0.25">
      <c r="A34" s="184"/>
      <c r="B34" s="185"/>
      <c r="C34" s="186" t="s">
        <v>87</v>
      </c>
      <c r="D34" s="185"/>
      <c r="E34" s="187" t="e">
        <f>E33/E18</f>
        <v>#DIV/0!</v>
      </c>
      <c r="F34" s="188"/>
      <c r="G34" s="187">
        <f>G33/G18</f>
        <v>0.52100000000000002</v>
      </c>
      <c r="H34" s="188"/>
      <c r="I34" s="189"/>
      <c r="J34" s="190"/>
      <c r="K34" s="191"/>
    </row>
    <row r="35" spans="1:11" s="193" customFormat="1" ht="13.5" thickBot="1" x14ac:dyDescent="0.25">
      <c r="A35" s="121"/>
      <c r="B35" s="192"/>
      <c r="C35" s="123" t="s">
        <v>104</v>
      </c>
      <c r="D35" s="192"/>
      <c r="E35" s="125">
        <f>E30+E31+E33</f>
        <v>0</v>
      </c>
      <c r="F35" s="126" t="e">
        <f>E35/E59</f>
        <v>#REF!</v>
      </c>
      <c r="G35" s="125">
        <f>G30+G31+G33</f>
        <v>24282184</v>
      </c>
      <c r="H35" s="126">
        <f>G35/G59</f>
        <v>0.43330000000000002</v>
      </c>
      <c r="I35" s="157">
        <f>I33+I31+I30</f>
        <v>24282184</v>
      </c>
      <c r="J35" s="128" t="e">
        <f>I35/E35</f>
        <v>#DIV/0!</v>
      </c>
      <c r="K35" s="324"/>
    </row>
    <row r="36" spans="1:11" s="193" customFormat="1" ht="53.25" customHeight="1" x14ac:dyDescent="0.2">
      <c r="A36" s="129">
        <v>7</v>
      </c>
      <c r="B36" s="194"/>
      <c r="C36" s="131" t="s">
        <v>105</v>
      </c>
      <c r="D36" s="194"/>
      <c r="E36" s="132">
        <f>'СМР Форма 8'!T61</f>
        <v>0</v>
      </c>
      <c r="F36" s="195" t="e">
        <f>E36/E59</f>
        <v>#REF!</v>
      </c>
      <c r="G36" s="134">
        <v>1541919</v>
      </c>
      <c r="H36" s="195">
        <f>G36/G59</f>
        <v>2.75E-2</v>
      </c>
      <c r="I36" s="135">
        <f>G36-E36</f>
        <v>1541919</v>
      </c>
      <c r="J36" s="100" t="e">
        <f>I36/E36</f>
        <v>#DIV/0!</v>
      </c>
      <c r="K36" s="137" t="s">
        <v>106</v>
      </c>
    </row>
    <row r="37" spans="1:11" s="193" customFormat="1" ht="78.75" customHeight="1" thickBot="1" x14ac:dyDescent="0.25">
      <c r="A37" s="111">
        <v>8</v>
      </c>
      <c r="B37" s="139"/>
      <c r="C37" s="153" t="s">
        <v>107</v>
      </c>
      <c r="D37" s="139"/>
      <c r="E37" s="114">
        <f>'СМР Форма 8'!T62</f>
        <v>0</v>
      </c>
      <c r="F37" s="196" t="e">
        <f>E37/E59</f>
        <v>#REF!</v>
      </c>
      <c r="G37" s="116">
        <v>364233</v>
      </c>
      <c r="H37" s="196">
        <f>G37/G59</f>
        <v>6.4999999999999997E-3</v>
      </c>
      <c r="I37" s="118">
        <f>G37-E37</f>
        <v>364233</v>
      </c>
      <c r="J37" s="119" t="e">
        <f>I37/E37</f>
        <v>#DIV/0!</v>
      </c>
      <c r="K37" s="120" t="s">
        <v>108</v>
      </c>
    </row>
    <row r="38" spans="1:11" s="193" customFormat="1" ht="13.5" thickBot="1" x14ac:dyDescent="0.25">
      <c r="A38" s="121"/>
      <c r="B38" s="122"/>
      <c r="C38" s="197" t="s">
        <v>109</v>
      </c>
      <c r="D38" s="192"/>
      <c r="E38" s="125">
        <f>E35+E36+E37</f>
        <v>0</v>
      </c>
      <c r="F38" s="126"/>
      <c r="G38" s="125">
        <f>G35+G36+G37</f>
        <v>26188336</v>
      </c>
      <c r="H38" s="126"/>
      <c r="I38" s="157">
        <f>I37+I36+I35</f>
        <v>26188336</v>
      </c>
      <c r="J38" s="128" t="e">
        <f>I38/E38</f>
        <v>#DIV/0!</v>
      </c>
      <c r="K38" s="325"/>
    </row>
    <row r="39" spans="1:11" s="193" customFormat="1" ht="12.75" hidden="1" customHeight="1" x14ac:dyDescent="0.2">
      <c r="A39" s="198"/>
      <c r="B39" s="199"/>
      <c r="C39" s="200"/>
      <c r="D39" s="201"/>
      <c r="E39" s="202"/>
      <c r="F39" s="203"/>
      <c r="G39" s="202"/>
      <c r="H39" s="203"/>
      <c r="I39" s="204"/>
      <c r="J39" s="205"/>
      <c r="K39" s="137"/>
    </row>
    <row r="40" spans="1:11" s="193" customFormat="1" ht="13.5" thickBot="1" x14ac:dyDescent="0.25">
      <c r="A40" s="206"/>
      <c r="B40" s="207"/>
      <c r="C40" s="208" t="s">
        <v>110</v>
      </c>
      <c r="D40" s="209"/>
      <c r="E40" s="210">
        <f>'СМР Форма 8'!D57</f>
        <v>5325633</v>
      </c>
      <c r="F40" s="211"/>
      <c r="G40" s="210">
        <v>12948120</v>
      </c>
      <c r="H40" s="211"/>
      <c r="I40" s="212"/>
      <c r="J40" s="213"/>
      <c r="K40" s="326"/>
    </row>
    <row r="41" spans="1:11" s="193" customFormat="1" ht="0.75" hidden="1" customHeight="1" x14ac:dyDescent="0.2">
      <c r="A41" s="83"/>
      <c r="B41" s="148"/>
      <c r="C41" s="214"/>
      <c r="D41" s="84"/>
      <c r="E41" s="215"/>
      <c r="F41" s="216"/>
      <c r="G41" s="217">
        <f>E41</f>
        <v>0</v>
      </c>
      <c r="H41" s="216"/>
      <c r="I41" s="218"/>
      <c r="J41" s="219"/>
      <c r="K41" s="220"/>
    </row>
    <row r="42" spans="1:11" s="193" customFormat="1" ht="12.75" hidden="1" customHeight="1" x14ac:dyDescent="0.2">
      <c r="A42" s="83"/>
      <c r="B42" s="148"/>
      <c r="C42" s="221" t="s">
        <v>111</v>
      </c>
      <c r="D42" s="84"/>
      <c r="E42" s="215"/>
      <c r="F42" s="216"/>
      <c r="G42" s="217"/>
      <c r="H42" s="216"/>
      <c r="I42" s="218"/>
      <c r="J42" s="219"/>
      <c r="K42" s="220"/>
    </row>
    <row r="43" spans="1:11" s="227" customFormat="1" ht="12.75" hidden="1" customHeight="1" x14ac:dyDescent="0.2">
      <c r="A43" s="222">
        <v>1</v>
      </c>
      <c r="B43" s="223" t="e">
        <f>#REF!</f>
        <v>#REF!</v>
      </c>
      <c r="C43" s="224" t="e">
        <f>#REF!</f>
        <v>#REF!</v>
      </c>
      <c r="D43" s="225"/>
      <c r="E43" s="215" t="e">
        <f>#REF!</f>
        <v>#REF!</v>
      </c>
      <c r="F43" s="216"/>
      <c r="G43" s="215">
        <v>652948</v>
      </c>
      <c r="H43" s="216"/>
      <c r="I43" s="218"/>
      <c r="J43" s="219"/>
      <c r="K43" s="226"/>
    </row>
    <row r="44" spans="1:11" s="227" customFormat="1" ht="12.75" hidden="1" customHeight="1" x14ac:dyDescent="0.2">
      <c r="A44" s="222">
        <v>2</v>
      </c>
      <c r="B44" s="223" t="e">
        <f>#REF!</f>
        <v>#REF!</v>
      </c>
      <c r="C44" s="224" t="e">
        <f>#REF!</f>
        <v>#REF!</v>
      </c>
      <c r="D44" s="225"/>
      <c r="E44" s="215" t="e">
        <f>#REF!</f>
        <v>#REF!</v>
      </c>
      <c r="F44" s="216"/>
      <c r="G44" s="215">
        <v>16779</v>
      </c>
      <c r="H44" s="216"/>
      <c r="I44" s="218"/>
      <c r="J44" s="219"/>
      <c r="K44" s="226"/>
    </row>
    <row r="45" spans="1:11" s="227" customFormat="1" ht="12.75" hidden="1" customHeight="1" x14ac:dyDescent="0.2">
      <c r="A45" s="222">
        <v>3</v>
      </c>
      <c r="B45" s="223" t="e">
        <f>#REF!</f>
        <v>#REF!</v>
      </c>
      <c r="C45" s="224" t="e">
        <f>#REF!</f>
        <v>#REF!</v>
      </c>
      <c r="D45" s="225"/>
      <c r="E45" s="215" t="e">
        <f>#REF!</f>
        <v>#REF!</v>
      </c>
      <c r="F45" s="216"/>
      <c r="G45" s="215">
        <v>38890</v>
      </c>
      <c r="H45" s="216"/>
      <c r="I45" s="218"/>
      <c r="J45" s="219"/>
      <c r="K45" s="226"/>
    </row>
    <row r="46" spans="1:11" s="227" customFormat="1" ht="12.75" hidden="1" customHeight="1" x14ac:dyDescent="0.2">
      <c r="A46" s="222">
        <v>4</v>
      </c>
      <c r="B46" s="228" t="e">
        <f>#REF!</f>
        <v>#REF!</v>
      </c>
      <c r="C46" s="224" t="e">
        <f>#REF!</f>
        <v>#REF!</v>
      </c>
      <c r="D46" s="225"/>
      <c r="E46" s="215" t="e">
        <f>#REF!</f>
        <v>#REF!</v>
      </c>
      <c r="F46" s="216"/>
      <c r="G46" s="215">
        <v>349557</v>
      </c>
      <c r="H46" s="216"/>
      <c r="I46" s="218"/>
      <c r="J46" s="219"/>
      <c r="K46" s="226"/>
    </row>
    <row r="47" spans="1:11" s="227" customFormat="1" ht="12.75" hidden="1" customHeight="1" x14ac:dyDescent="0.2">
      <c r="A47" s="222">
        <v>5</v>
      </c>
      <c r="B47" s="223" t="e">
        <f>#REF!</f>
        <v>#REF!</v>
      </c>
      <c r="C47" s="224" t="e">
        <f>#REF!</f>
        <v>#REF!</v>
      </c>
      <c r="D47" s="225"/>
      <c r="E47" s="215" t="e">
        <f>#REF!</f>
        <v>#REF!</v>
      </c>
      <c r="F47" s="216"/>
      <c r="G47" s="215">
        <v>806275</v>
      </c>
      <c r="H47" s="216"/>
      <c r="I47" s="218"/>
      <c r="J47" s="219"/>
      <c r="K47" s="226"/>
    </row>
    <row r="48" spans="1:11" s="227" customFormat="1" ht="12.75" hidden="1" customHeight="1" x14ac:dyDescent="0.2">
      <c r="A48" s="229">
        <v>6</v>
      </c>
      <c r="B48" s="230" t="e">
        <f>#REF!</f>
        <v>#REF!</v>
      </c>
      <c r="C48" s="231" t="e">
        <f>#REF!</f>
        <v>#REF!</v>
      </c>
      <c r="D48" s="232"/>
      <c r="E48" s="233" t="e">
        <f>#REF!</f>
        <v>#REF!</v>
      </c>
      <c r="F48" s="234"/>
      <c r="G48" s="233">
        <v>28442</v>
      </c>
      <c r="H48" s="234"/>
      <c r="I48" s="235"/>
      <c r="J48" s="236"/>
      <c r="K48" s="237"/>
    </row>
    <row r="49" spans="1:11" ht="13.5" thickBot="1" x14ac:dyDescent="0.25">
      <c r="A49" s="238"/>
      <c r="B49" s="239"/>
      <c r="C49" s="240" t="s">
        <v>112</v>
      </c>
      <c r="D49" s="241"/>
      <c r="E49" s="465">
        <f>E38/E40</f>
        <v>0</v>
      </c>
      <c r="F49" s="242"/>
      <c r="G49" s="243">
        <f>G38/G40</f>
        <v>2.0225590000000002</v>
      </c>
      <c r="H49" s="244"/>
      <c r="I49" s="245"/>
      <c r="J49" s="246"/>
      <c r="K49" s="247"/>
    </row>
    <row r="50" spans="1:11" ht="0.75" hidden="1" customHeight="1" thickBot="1" x14ac:dyDescent="0.25">
      <c r="A50" s="248">
        <v>12</v>
      </c>
      <c r="B50" s="249"/>
      <c r="C50" s="250" t="s">
        <v>59</v>
      </c>
      <c r="D50" s="251"/>
      <c r="E50" s="252"/>
      <c r="F50" s="253"/>
      <c r="G50" s="252"/>
      <c r="H50" s="254"/>
      <c r="I50" s="255"/>
      <c r="J50" s="256"/>
      <c r="K50" s="257" t="s">
        <v>113</v>
      </c>
    </row>
    <row r="51" spans="1:11" ht="12.75" hidden="1" customHeight="1" x14ac:dyDescent="0.2">
      <c r="A51" s="258">
        <v>13</v>
      </c>
      <c r="B51" s="259"/>
      <c r="C51" s="260" t="s">
        <v>107</v>
      </c>
      <c r="D51" s="261"/>
      <c r="E51" s="262"/>
      <c r="F51" s="263"/>
      <c r="G51" s="262"/>
      <c r="H51" s="264"/>
      <c r="I51" s="265"/>
      <c r="J51" s="266"/>
      <c r="K51" s="267" t="s">
        <v>114</v>
      </c>
    </row>
    <row r="52" spans="1:11" ht="13.5" thickBot="1" x14ac:dyDescent="0.25">
      <c r="A52" s="268"/>
      <c r="B52" s="269"/>
      <c r="C52" s="270" t="s">
        <v>115</v>
      </c>
      <c r="D52" s="271"/>
      <c r="E52" s="272">
        <f>E49*E40</f>
        <v>0</v>
      </c>
      <c r="F52" s="273"/>
      <c r="G52" s="272">
        <f>G49*G40</f>
        <v>26188337</v>
      </c>
      <c r="H52" s="274"/>
      <c r="I52" s="275">
        <f t="shared" ref="I52:I59" si="0">G52-E52</f>
        <v>26188337</v>
      </c>
      <c r="J52" s="276" t="e">
        <f t="shared" ref="J52:J59" si="1">I52/E52</f>
        <v>#DIV/0!</v>
      </c>
      <c r="K52" s="277"/>
    </row>
    <row r="53" spans="1:11" x14ac:dyDescent="0.2">
      <c r="A53" s="278"/>
      <c r="B53" s="279"/>
      <c r="C53" s="280" t="s">
        <v>116</v>
      </c>
      <c r="D53" s="281"/>
      <c r="E53" s="282" t="e">
        <f>#REF!</f>
        <v>#REF!</v>
      </c>
      <c r="F53" s="195" t="e">
        <f>E53/E59</f>
        <v>#REF!</v>
      </c>
      <c r="G53" s="282">
        <v>25157504</v>
      </c>
      <c r="H53" s="195">
        <f>G53/G59</f>
        <v>0.44890000000000002</v>
      </c>
      <c r="I53" s="286" t="e">
        <f>G53-E53</f>
        <v>#REF!</v>
      </c>
      <c r="J53" s="287" t="e">
        <f>I53/E53</f>
        <v>#REF!</v>
      </c>
      <c r="K53" s="327"/>
    </row>
    <row r="54" spans="1:11" ht="24.75" customHeight="1" x14ac:dyDescent="0.2">
      <c r="A54" s="129"/>
      <c r="B54" s="130"/>
      <c r="C54" s="283" t="s">
        <v>117</v>
      </c>
      <c r="D54" s="194"/>
      <c r="E54" s="284" t="e">
        <f>#REF!</f>
        <v>#REF!</v>
      </c>
      <c r="F54" s="195" t="e">
        <f>E55/E59</f>
        <v>#REF!</v>
      </c>
      <c r="G54" s="285">
        <v>16345819</v>
      </c>
      <c r="H54" s="195">
        <f>G54/G59</f>
        <v>0.29170000000000001</v>
      </c>
      <c r="I54" s="286" t="e">
        <f>G54-E54</f>
        <v>#REF!</v>
      </c>
      <c r="J54" s="287" t="e">
        <f>I54/E54</f>
        <v>#REF!</v>
      </c>
      <c r="K54" s="320" t="s">
        <v>136</v>
      </c>
    </row>
    <row r="55" spans="1:11" ht="25.5" customHeight="1" x14ac:dyDescent="0.2">
      <c r="A55" s="83"/>
      <c r="B55" s="148"/>
      <c r="C55" s="221" t="s">
        <v>118</v>
      </c>
      <c r="D55" s="84"/>
      <c r="E55" s="143" t="e">
        <f>#REF!</f>
        <v>#REF!</v>
      </c>
      <c r="F55" s="195" t="e">
        <f>E56/E59</f>
        <v>#REF!</v>
      </c>
      <c r="G55" s="217">
        <v>8811685</v>
      </c>
      <c r="H55" s="288">
        <f>G55/G59</f>
        <v>0.15720000000000001</v>
      </c>
      <c r="I55" s="286" t="e">
        <f>G55-E55</f>
        <v>#REF!</v>
      </c>
      <c r="J55" s="287" t="e">
        <f>I55/E55</f>
        <v>#REF!</v>
      </c>
      <c r="K55" s="328"/>
    </row>
    <row r="56" spans="1:11" x14ac:dyDescent="0.2">
      <c r="A56" s="83"/>
      <c r="B56" s="148"/>
      <c r="C56" s="214" t="s">
        <v>74</v>
      </c>
      <c r="D56" s="84"/>
      <c r="E56" s="217" t="e">
        <f>#REF!</f>
        <v>#REF!</v>
      </c>
      <c r="F56" s="288" t="e">
        <f>E56/E59</f>
        <v>#REF!</v>
      </c>
      <c r="G56" s="217">
        <v>3864564</v>
      </c>
      <c r="H56" s="288">
        <f>G56/G59</f>
        <v>6.9000000000000006E-2</v>
      </c>
      <c r="I56" s="286" t="e">
        <f t="shared" si="0"/>
        <v>#REF!</v>
      </c>
      <c r="J56" s="287" t="e">
        <f>I56/E56</f>
        <v>#REF!</v>
      </c>
      <c r="K56" s="181"/>
    </row>
    <row r="57" spans="1:11" ht="51" hidden="1" customHeight="1" x14ac:dyDescent="0.2">
      <c r="A57" s="83"/>
      <c r="B57" s="148"/>
      <c r="C57" s="289" t="s">
        <v>119</v>
      </c>
      <c r="D57" s="84"/>
      <c r="E57" s="284">
        <v>0</v>
      </c>
      <c r="F57" s="288" t="e">
        <f>E57/E59</f>
        <v>#REF!</v>
      </c>
      <c r="G57" s="217">
        <v>923580</v>
      </c>
      <c r="H57" s="288">
        <f>G57/G59</f>
        <v>1.6500000000000001E-2</v>
      </c>
      <c r="I57" s="286">
        <f t="shared" si="0"/>
        <v>923580</v>
      </c>
      <c r="J57" s="287" t="e">
        <f t="shared" si="1"/>
        <v>#DIV/0!</v>
      </c>
      <c r="K57" s="181"/>
    </row>
    <row r="58" spans="1:11" x14ac:dyDescent="0.2">
      <c r="A58" s="83"/>
      <c r="B58" s="148"/>
      <c r="C58" s="214" t="s">
        <v>120</v>
      </c>
      <c r="D58" s="84"/>
      <c r="E58" s="217" t="e">
        <f>(E52+E53+E56)*1.5%</f>
        <v>#REF!</v>
      </c>
      <c r="F58" s="288" t="e">
        <f>E58/E59</f>
        <v>#REF!</v>
      </c>
      <c r="G58" s="217">
        <v>828156</v>
      </c>
      <c r="H58" s="288">
        <f>G58/G59</f>
        <v>1.4800000000000001E-2</v>
      </c>
      <c r="I58" s="286" t="e">
        <f t="shared" si="0"/>
        <v>#REF!</v>
      </c>
      <c r="J58" s="287" t="e">
        <f t="shared" si="1"/>
        <v>#REF!</v>
      </c>
      <c r="K58" s="181"/>
    </row>
    <row r="59" spans="1:11" ht="26.25" thickBot="1" x14ac:dyDescent="0.25">
      <c r="A59" s="290"/>
      <c r="B59" s="291"/>
      <c r="C59" s="292" t="s">
        <v>121</v>
      </c>
      <c r="D59" s="293"/>
      <c r="E59" s="294" t="e">
        <f>E52+E54+E55+E56+E57+E58</f>
        <v>#REF!</v>
      </c>
      <c r="F59" s="295"/>
      <c r="G59" s="294">
        <f>G52+G53+G56+G58</f>
        <v>56038561</v>
      </c>
      <c r="H59" s="296"/>
      <c r="I59" s="297" t="e">
        <f t="shared" si="0"/>
        <v>#REF!</v>
      </c>
      <c r="J59" s="298" t="e">
        <f t="shared" si="1"/>
        <v>#REF!</v>
      </c>
      <c r="K59" s="299"/>
    </row>
    <row r="60" spans="1:11" ht="15.75" x14ac:dyDescent="0.25">
      <c r="A60" s="300"/>
      <c r="B60" s="300"/>
      <c r="C60" s="301"/>
      <c r="D60" s="302"/>
      <c r="E60" s="303"/>
      <c r="F60" s="303"/>
      <c r="G60" s="303"/>
      <c r="H60" s="304"/>
      <c r="I60" s="303"/>
      <c r="J60" s="303"/>
      <c r="K60" s="305"/>
    </row>
    <row r="61" spans="1:11" ht="14.25" x14ac:dyDescent="0.2">
      <c r="A61" s="306"/>
      <c r="B61" s="306"/>
      <c r="H61" s="304"/>
      <c r="K61" s="308"/>
    </row>
    <row r="62" spans="1:11" ht="14.25" x14ac:dyDescent="0.2">
      <c r="A62" s="306"/>
      <c r="B62" s="306"/>
      <c r="C62" s="309" t="s">
        <v>122</v>
      </c>
      <c r="D62" s="309"/>
      <c r="E62" s="310"/>
      <c r="F62" s="71"/>
      <c r="G62" s="306"/>
      <c r="H62" s="304"/>
      <c r="I62" s="306" t="s">
        <v>123</v>
      </c>
      <c r="J62" s="306"/>
      <c r="K62" s="308"/>
    </row>
    <row r="63" spans="1:11" ht="14.25" x14ac:dyDescent="0.2">
      <c r="A63" s="306"/>
      <c r="B63" s="306"/>
      <c r="C63" s="309"/>
      <c r="D63" s="309"/>
      <c r="E63" s="71"/>
      <c r="F63" s="71"/>
      <c r="G63" s="306"/>
      <c r="H63" s="304"/>
      <c r="I63" s="306"/>
      <c r="J63" s="306"/>
      <c r="K63" s="308"/>
    </row>
    <row r="64" spans="1:11" ht="14.25" x14ac:dyDescent="0.2">
      <c r="A64" s="306"/>
      <c r="B64" s="306"/>
      <c r="C64" s="309"/>
      <c r="D64" s="309"/>
      <c r="E64" s="71"/>
      <c r="F64" s="71"/>
      <c r="G64" s="306"/>
      <c r="H64" s="304"/>
      <c r="I64" s="306"/>
      <c r="J64" s="306"/>
      <c r="K64" s="308"/>
    </row>
    <row r="65" spans="3:9" x14ac:dyDescent="0.2">
      <c r="H65" s="304"/>
    </row>
    <row r="66" spans="3:9" x14ac:dyDescent="0.2">
      <c r="C66" s="53" t="s">
        <v>124</v>
      </c>
      <c r="H66" s="304"/>
      <c r="I66" s="307" t="s">
        <v>125</v>
      </c>
    </row>
    <row r="67" spans="3:9" x14ac:dyDescent="0.2">
      <c r="H67" s="304"/>
    </row>
    <row r="68" spans="3:9" x14ac:dyDescent="0.2">
      <c r="H68" s="304"/>
    </row>
    <row r="69" spans="3:9" x14ac:dyDescent="0.2">
      <c r="H69" s="304"/>
    </row>
    <row r="70" spans="3:9" x14ac:dyDescent="0.2">
      <c r="C70" s="53" t="s">
        <v>126</v>
      </c>
      <c r="H70" s="311"/>
      <c r="I70" s="307" t="s">
        <v>127</v>
      </c>
    </row>
    <row r="71" spans="3:9" x14ac:dyDescent="0.2">
      <c r="H71" s="304"/>
    </row>
    <row r="72" spans="3:9" x14ac:dyDescent="0.2">
      <c r="H72" s="312"/>
    </row>
    <row r="73" spans="3:9" x14ac:dyDescent="0.2">
      <c r="H73" s="313"/>
    </row>
    <row r="74" spans="3:9" x14ac:dyDescent="0.2">
      <c r="H74" s="314"/>
    </row>
    <row r="75" spans="3:9" x14ac:dyDescent="0.2">
      <c r="H75" s="315"/>
    </row>
    <row r="76" spans="3:9" x14ac:dyDescent="0.2">
      <c r="H76" s="312"/>
    </row>
    <row r="77" spans="3:9" x14ac:dyDescent="0.2">
      <c r="H77" s="312"/>
    </row>
    <row r="78" spans="3:9" x14ac:dyDescent="0.2">
      <c r="H78" s="312"/>
    </row>
    <row r="79" spans="3:9" x14ac:dyDescent="0.2">
      <c r="H79" s="316"/>
    </row>
    <row r="80" spans="3:9" x14ac:dyDescent="0.2">
      <c r="H80" s="317"/>
    </row>
  </sheetData>
  <mergeCells count="17">
    <mergeCell ref="A7:K7"/>
    <mergeCell ref="A2:K2"/>
    <mergeCell ref="D3:K3"/>
    <mergeCell ref="A4:K4"/>
    <mergeCell ref="A5:K5"/>
    <mergeCell ref="A6:K6"/>
    <mergeCell ref="K10:K11"/>
    <mergeCell ref="A9:K9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5" right="0.75" top="0.66" bottom="1" header="0.5" footer="0.5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4" sqref="B14"/>
    </sheetView>
  </sheetViews>
  <sheetFormatPr defaultColWidth="8.85546875" defaultRowHeight="12.75" x14ac:dyDescent="0.2"/>
  <cols>
    <col min="1" max="1" width="14" style="330" customWidth="1"/>
    <col min="2" max="2" width="57.5703125" style="330" customWidth="1"/>
    <col min="3" max="3" width="5.85546875" style="330" hidden="1" customWidth="1"/>
    <col min="4" max="4" width="14.85546875" style="330" customWidth="1"/>
    <col min="5" max="5" width="14.42578125" style="330" customWidth="1"/>
    <col min="6" max="6" width="14.140625" style="330" customWidth="1"/>
    <col min="7" max="7" width="15" style="330" customWidth="1"/>
    <col min="8" max="8" width="14.85546875" style="330" customWidth="1"/>
    <col min="9" max="9" width="13.7109375" style="330" customWidth="1"/>
    <col min="10" max="10" width="11.5703125" style="330" customWidth="1"/>
    <col min="11" max="11" width="12.42578125" style="330" customWidth="1"/>
    <col min="12" max="12" width="13.28515625" style="330" customWidth="1"/>
    <col min="13" max="13" width="11.7109375" style="330" hidden="1" customWidth="1"/>
    <col min="14" max="14" width="14.140625" style="330" customWidth="1"/>
    <col min="15" max="15" width="11.7109375" style="330" hidden="1" customWidth="1"/>
    <col min="16" max="16" width="13" style="330" customWidth="1"/>
    <col min="17" max="17" width="11.7109375" style="330" hidden="1" customWidth="1"/>
    <col min="18" max="18" width="12.28515625" style="330" customWidth="1"/>
    <col min="19" max="19" width="13.140625" style="330" customWidth="1"/>
    <col min="20" max="20" width="21.28515625" style="330" customWidth="1"/>
    <col min="21" max="22" width="11.7109375" style="330" customWidth="1"/>
    <col min="23" max="23" width="10.140625" style="330" bestFit="1" customWidth="1"/>
    <col min="24" max="16384" width="8.85546875" style="330"/>
  </cols>
  <sheetData>
    <row r="1" spans="1:22" ht="15.75" x14ac:dyDescent="0.25">
      <c r="A1" s="329"/>
      <c r="S1" s="668" t="s">
        <v>140</v>
      </c>
      <c r="T1" s="668"/>
    </row>
    <row r="2" spans="1:22" x14ac:dyDescent="0.2">
      <c r="B2" s="669" t="s">
        <v>141</v>
      </c>
      <c r="C2" s="669"/>
      <c r="D2" s="669"/>
      <c r="E2" s="669"/>
      <c r="F2" s="669"/>
      <c r="G2" s="669"/>
      <c r="H2" s="669"/>
      <c r="I2" s="669"/>
      <c r="J2" s="669"/>
      <c r="K2" s="669"/>
      <c r="L2" s="669"/>
      <c r="M2" s="669"/>
      <c r="N2" s="669"/>
      <c r="O2" s="669"/>
      <c r="P2" s="331"/>
      <c r="Q2" s="331"/>
      <c r="R2" s="331"/>
      <c r="S2" s="331"/>
      <c r="T2" s="331"/>
      <c r="U2" s="331"/>
      <c r="V2" s="331"/>
    </row>
    <row r="3" spans="1:22" ht="13.5" thickBot="1" x14ac:dyDescent="0.25">
      <c r="B3" s="669"/>
      <c r="C3" s="669"/>
      <c r="D3" s="669"/>
      <c r="E3" s="669"/>
      <c r="F3" s="669"/>
      <c r="G3" s="669"/>
      <c r="H3" s="669"/>
      <c r="I3" s="669"/>
      <c r="J3" s="669"/>
      <c r="K3" s="669"/>
      <c r="L3" s="669"/>
      <c r="M3" s="669"/>
      <c r="N3" s="669"/>
      <c r="O3" s="669"/>
      <c r="P3" s="331"/>
      <c r="Q3" s="331"/>
      <c r="R3" s="331"/>
      <c r="S3" s="331"/>
      <c r="T3" s="331" t="s">
        <v>142</v>
      </c>
      <c r="U3" s="331"/>
      <c r="V3" s="331"/>
    </row>
    <row r="4" spans="1:22" ht="12.75" customHeight="1" x14ac:dyDescent="0.2">
      <c r="A4" s="670" t="s">
        <v>143</v>
      </c>
      <c r="B4" s="673" t="s">
        <v>144</v>
      </c>
      <c r="C4" s="676" t="s">
        <v>145</v>
      </c>
      <c r="D4" s="679" t="s">
        <v>146</v>
      </c>
      <c r="E4" s="680"/>
      <c r="F4" s="680"/>
      <c r="G4" s="680"/>
      <c r="H4" s="680"/>
      <c r="I4" s="680"/>
      <c r="J4" s="680"/>
      <c r="K4" s="681"/>
      <c r="L4" s="680" t="s">
        <v>147</v>
      </c>
      <c r="M4" s="680"/>
      <c r="N4" s="680"/>
      <c r="O4" s="680"/>
      <c r="P4" s="680"/>
      <c r="Q4" s="680"/>
      <c r="R4" s="680"/>
      <c r="S4" s="680"/>
      <c r="T4" s="681"/>
    </row>
    <row r="5" spans="1:22" ht="12.75" customHeight="1" x14ac:dyDescent="0.2">
      <c r="A5" s="671"/>
      <c r="B5" s="674"/>
      <c r="C5" s="677"/>
      <c r="D5" s="682" t="s">
        <v>148</v>
      </c>
      <c r="E5" s="684" t="s">
        <v>111</v>
      </c>
      <c r="F5" s="685"/>
      <c r="G5" s="685"/>
      <c r="H5" s="685"/>
      <c r="I5" s="685"/>
      <c r="J5" s="685"/>
      <c r="K5" s="686"/>
      <c r="L5" s="664" t="s">
        <v>149</v>
      </c>
      <c r="M5" s="652" t="s">
        <v>150</v>
      </c>
      <c r="N5" s="652" t="s">
        <v>151</v>
      </c>
      <c r="O5" s="652" t="s">
        <v>152</v>
      </c>
      <c r="P5" s="652" t="s">
        <v>153</v>
      </c>
      <c r="Q5" s="652" t="s">
        <v>154</v>
      </c>
      <c r="R5" s="652" t="s">
        <v>69</v>
      </c>
      <c r="S5" s="652" t="s">
        <v>70</v>
      </c>
      <c r="T5" s="655" t="s">
        <v>155</v>
      </c>
    </row>
    <row r="6" spans="1:22" ht="27" customHeight="1" x14ac:dyDescent="0.2">
      <c r="A6" s="671"/>
      <c r="B6" s="674"/>
      <c r="C6" s="677"/>
      <c r="D6" s="682"/>
      <c r="E6" s="658" t="s">
        <v>156</v>
      </c>
      <c r="F6" s="660" t="s">
        <v>157</v>
      </c>
      <c r="G6" s="660"/>
      <c r="H6" s="660" t="s">
        <v>158</v>
      </c>
      <c r="I6" s="658" t="s">
        <v>69</v>
      </c>
      <c r="J6" s="658" t="s">
        <v>70</v>
      </c>
      <c r="K6" s="662" t="s">
        <v>159</v>
      </c>
      <c r="L6" s="665"/>
      <c r="M6" s="653"/>
      <c r="N6" s="653"/>
      <c r="O6" s="653"/>
      <c r="P6" s="653"/>
      <c r="Q6" s="653"/>
      <c r="R6" s="653"/>
      <c r="S6" s="653"/>
      <c r="T6" s="656"/>
    </row>
    <row r="7" spans="1:22" ht="35.25" customHeight="1" thickBot="1" x14ac:dyDescent="0.25">
      <c r="A7" s="672"/>
      <c r="B7" s="675"/>
      <c r="C7" s="678"/>
      <c r="D7" s="683"/>
      <c r="E7" s="659"/>
      <c r="F7" s="332" t="s">
        <v>160</v>
      </c>
      <c r="G7" s="332" t="s">
        <v>161</v>
      </c>
      <c r="H7" s="661"/>
      <c r="I7" s="659"/>
      <c r="J7" s="659"/>
      <c r="K7" s="663"/>
      <c r="L7" s="666"/>
      <c r="M7" s="654"/>
      <c r="N7" s="654"/>
      <c r="O7" s="654"/>
      <c r="P7" s="654"/>
      <c r="Q7" s="654"/>
      <c r="R7" s="654"/>
      <c r="S7" s="654"/>
      <c r="T7" s="657"/>
    </row>
    <row r="8" spans="1:22" ht="13.5" thickBot="1" x14ac:dyDescent="0.25">
      <c r="A8" s="333">
        <v>1</v>
      </c>
      <c r="B8" s="334">
        <v>2</v>
      </c>
      <c r="C8" s="335">
        <v>3</v>
      </c>
      <c r="D8" s="336">
        <v>4</v>
      </c>
      <c r="E8" s="337">
        <v>5</v>
      </c>
      <c r="F8" s="337">
        <v>6</v>
      </c>
      <c r="G8" s="337">
        <v>7</v>
      </c>
      <c r="H8" s="337">
        <v>9</v>
      </c>
      <c r="I8" s="337">
        <v>10</v>
      </c>
      <c r="J8" s="337">
        <v>11</v>
      </c>
      <c r="K8" s="338">
        <v>12</v>
      </c>
      <c r="L8" s="339">
        <v>13</v>
      </c>
      <c r="M8" s="337">
        <v>14</v>
      </c>
      <c r="N8" s="337">
        <v>14</v>
      </c>
      <c r="O8" s="337">
        <v>15</v>
      </c>
      <c r="P8" s="337">
        <v>15</v>
      </c>
      <c r="Q8" s="337">
        <v>16</v>
      </c>
      <c r="R8" s="337">
        <v>16</v>
      </c>
      <c r="S8" s="337">
        <v>17</v>
      </c>
      <c r="T8" s="338">
        <v>18</v>
      </c>
    </row>
    <row r="9" spans="1:22" ht="14.25" thickBot="1" x14ac:dyDescent="0.25">
      <c r="A9" s="456" t="s">
        <v>163</v>
      </c>
      <c r="B9" s="441" t="s">
        <v>257</v>
      </c>
      <c r="C9" s="442"/>
      <c r="D9" s="443"/>
      <c r="E9" s="444"/>
      <c r="F9" s="444"/>
      <c r="G9" s="444"/>
      <c r="H9" s="444"/>
      <c r="I9" s="444"/>
      <c r="J9" s="444"/>
      <c r="K9" s="445"/>
      <c r="L9" s="446"/>
      <c r="M9" s="444"/>
      <c r="N9" s="444"/>
      <c r="O9" s="444"/>
      <c r="P9" s="444"/>
      <c r="Q9" s="444"/>
      <c r="R9" s="444"/>
      <c r="S9" s="444"/>
      <c r="T9" s="445"/>
    </row>
    <row r="10" spans="1:22" x14ac:dyDescent="0.2">
      <c r="A10" s="556" t="s">
        <v>258</v>
      </c>
      <c r="B10" s="532" t="s">
        <v>229</v>
      </c>
      <c r="C10" s="530"/>
      <c r="D10" s="596">
        <v>341246</v>
      </c>
      <c r="E10" s="526">
        <v>30406</v>
      </c>
      <c r="F10" s="526">
        <v>50229</v>
      </c>
      <c r="G10" s="526">
        <v>6267</v>
      </c>
      <c r="H10" s="526">
        <v>185128</v>
      </c>
      <c r="I10" s="526">
        <v>32844</v>
      </c>
      <c r="J10" s="526">
        <v>22264</v>
      </c>
      <c r="K10" s="527">
        <v>20375</v>
      </c>
      <c r="L10" s="535"/>
      <c r="M10" s="526"/>
      <c r="N10" s="536"/>
      <c r="O10" s="526"/>
      <c r="P10" s="536"/>
      <c r="Q10" s="526"/>
      <c r="R10" s="536"/>
      <c r="S10" s="599"/>
      <c r="T10" s="605"/>
    </row>
    <row r="11" spans="1:22" x14ac:dyDescent="0.2">
      <c r="A11" s="557" t="s">
        <v>259</v>
      </c>
      <c r="B11" s="533" t="s">
        <v>230</v>
      </c>
      <c r="C11" s="531"/>
      <c r="D11" s="597">
        <v>26478</v>
      </c>
      <c r="E11" s="525">
        <v>4280</v>
      </c>
      <c r="F11" s="525">
        <v>2539</v>
      </c>
      <c r="G11" s="525">
        <v>237</v>
      </c>
      <c r="H11" s="525">
        <v>11435</v>
      </c>
      <c r="I11" s="525">
        <v>3951</v>
      </c>
      <c r="J11" s="525">
        <v>2692</v>
      </c>
      <c r="K11" s="528">
        <v>1581</v>
      </c>
      <c r="L11" s="537"/>
      <c r="M11" s="525"/>
      <c r="N11" s="534"/>
      <c r="O11" s="525"/>
      <c r="P11" s="534"/>
      <c r="Q11" s="525"/>
      <c r="R11" s="534"/>
      <c r="S11" s="600"/>
      <c r="T11" s="606"/>
    </row>
    <row r="12" spans="1:22" x14ac:dyDescent="0.2">
      <c r="A12" s="557" t="s">
        <v>260</v>
      </c>
      <c r="B12" s="533" t="s">
        <v>231</v>
      </c>
      <c r="C12" s="531"/>
      <c r="D12" s="597">
        <v>70014</v>
      </c>
      <c r="E12" s="525">
        <v>9548</v>
      </c>
      <c r="F12" s="525">
        <v>5287</v>
      </c>
      <c r="G12" s="525">
        <v>325</v>
      </c>
      <c r="H12" s="525">
        <v>35788</v>
      </c>
      <c r="I12" s="525">
        <v>8642</v>
      </c>
      <c r="J12" s="525">
        <v>6569</v>
      </c>
      <c r="K12" s="528">
        <v>4180</v>
      </c>
      <c r="L12" s="537"/>
      <c r="M12" s="525"/>
      <c r="N12" s="534"/>
      <c r="O12" s="525"/>
      <c r="P12" s="534"/>
      <c r="Q12" s="525"/>
      <c r="R12" s="534"/>
      <c r="S12" s="600"/>
      <c r="T12" s="606"/>
    </row>
    <row r="13" spans="1:22" x14ac:dyDescent="0.2">
      <c r="A13" s="557" t="s">
        <v>261</v>
      </c>
      <c r="B13" s="533" t="s">
        <v>232</v>
      </c>
      <c r="C13" s="531"/>
      <c r="D13" s="597">
        <v>538964</v>
      </c>
      <c r="E13" s="525">
        <v>64566</v>
      </c>
      <c r="F13" s="525">
        <v>96920</v>
      </c>
      <c r="G13" s="525">
        <v>11723</v>
      </c>
      <c r="H13" s="525">
        <v>241333</v>
      </c>
      <c r="I13" s="525">
        <v>62237</v>
      </c>
      <c r="J13" s="525">
        <v>41727</v>
      </c>
      <c r="K13" s="528">
        <v>32181</v>
      </c>
      <c r="L13" s="537"/>
      <c r="M13" s="525"/>
      <c r="N13" s="534"/>
      <c r="O13" s="525"/>
      <c r="P13" s="534"/>
      <c r="Q13" s="525"/>
      <c r="R13" s="534"/>
      <c r="S13" s="600"/>
      <c r="T13" s="606"/>
    </row>
    <row r="14" spans="1:22" x14ac:dyDescent="0.2">
      <c r="A14" s="557" t="s">
        <v>262</v>
      </c>
      <c r="B14" s="533" t="s">
        <v>233</v>
      </c>
      <c r="C14" s="531"/>
      <c r="D14" s="597">
        <v>51597</v>
      </c>
      <c r="E14" s="525">
        <v>5854</v>
      </c>
      <c r="F14" s="525">
        <v>5833</v>
      </c>
      <c r="G14" s="525">
        <v>697</v>
      </c>
      <c r="H14" s="525">
        <v>25673</v>
      </c>
      <c r="I14" s="525">
        <v>6709</v>
      </c>
      <c r="J14" s="525">
        <v>4447</v>
      </c>
      <c r="K14" s="528">
        <v>3081</v>
      </c>
      <c r="L14" s="537"/>
      <c r="M14" s="525"/>
      <c r="N14" s="534"/>
      <c r="O14" s="525"/>
      <c r="P14" s="534"/>
      <c r="Q14" s="525"/>
      <c r="R14" s="534"/>
      <c r="S14" s="600"/>
      <c r="T14" s="606"/>
    </row>
    <row r="15" spans="1:22" x14ac:dyDescent="0.2">
      <c r="A15" s="557" t="s">
        <v>263</v>
      </c>
      <c r="B15" s="533" t="s">
        <v>234</v>
      </c>
      <c r="C15" s="531"/>
      <c r="D15" s="597">
        <v>18138</v>
      </c>
      <c r="E15" s="525">
        <v>4183</v>
      </c>
      <c r="F15" s="525">
        <v>4234</v>
      </c>
      <c r="G15" s="525">
        <v>581</v>
      </c>
      <c r="H15" s="525">
        <v>1778</v>
      </c>
      <c r="I15" s="525">
        <v>4002</v>
      </c>
      <c r="J15" s="525">
        <v>2858</v>
      </c>
      <c r="K15" s="528">
        <v>1083</v>
      </c>
      <c r="L15" s="537"/>
      <c r="M15" s="525"/>
      <c r="N15" s="534"/>
      <c r="O15" s="525"/>
      <c r="P15" s="534"/>
      <c r="Q15" s="525"/>
      <c r="R15" s="534"/>
      <c r="S15" s="600"/>
      <c r="T15" s="606"/>
    </row>
    <row r="16" spans="1:22" x14ac:dyDescent="0.2">
      <c r="A16" s="557" t="s">
        <v>264</v>
      </c>
      <c r="B16" s="533" t="s">
        <v>235</v>
      </c>
      <c r="C16" s="531"/>
      <c r="D16" s="597">
        <v>60987</v>
      </c>
      <c r="E16" s="525">
        <v>5732</v>
      </c>
      <c r="F16" s="525">
        <v>7366</v>
      </c>
      <c r="G16" s="525">
        <v>882</v>
      </c>
      <c r="H16" s="525">
        <v>32609</v>
      </c>
      <c r="I16" s="525">
        <v>7071</v>
      </c>
      <c r="J16" s="525">
        <v>4568</v>
      </c>
      <c r="K16" s="528">
        <v>3641</v>
      </c>
      <c r="L16" s="537"/>
      <c r="M16" s="525"/>
      <c r="N16" s="534"/>
      <c r="O16" s="525"/>
      <c r="P16" s="534"/>
      <c r="Q16" s="525"/>
      <c r="R16" s="534"/>
      <c r="S16" s="600"/>
      <c r="T16" s="606"/>
    </row>
    <row r="17" spans="1:20" x14ac:dyDescent="0.2">
      <c r="A17" s="557" t="s">
        <v>265</v>
      </c>
      <c r="B17" s="533" t="s">
        <v>236</v>
      </c>
      <c r="C17" s="531"/>
      <c r="D17" s="597">
        <v>18138</v>
      </c>
      <c r="E17" s="525">
        <v>4183</v>
      </c>
      <c r="F17" s="525">
        <v>4234</v>
      </c>
      <c r="G17" s="525">
        <v>581</v>
      </c>
      <c r="H17" s="525">
        <v>1778</v>
      </c>
      <c r="I17" s="525">
        <v>4002</v>
      </c>
      <c r="J17" s="525">
        <v>2858</v>
      </c>
      <c r="K17" s="528">
        <v>1083</v>
      </c>
      <c r="L17" s="537"/>
      <c r="M17" s="525"/>
      <c r="N17" s="534"/>
      <c r="O17" s="525"/>
      <c r="P17" s="534"/>
      <c r="Q17" s="525"/>
      <c r="R17" s="534"/>
      <c r="S17" s="600"/>
      <c r="T17" s="606"/>
    </row>
    <row r="18" spans="1:20" x14ac:dyDescent="0.2">
      <c r="A18" s="557" t="s">
        <v>266</v>
      </c>
      <c r="B18" s="533" t="s">
        <v>237</v>
      </c>
      <c r="C18" s="531"/>
      <c r="D18" s="597">
        <v>92220</v>
      </c>
      <c r="E18" s="525">
        <v>11583</v>
      </c>
      <c r="F18" s="525">
        <v>9296</v>
      </c>
      <c r="G18" s="525">
        <v>1129</v>
      </c>
      <c r="H18" s="525">
        <v>44218</v>
      </c>
      <c r="I18" s="525">
        <v>12903</v>
      </c>
      <c r="J18" s="525">
        <v>8714</v>
      </c>
      <c r="K18" s="528">
        <v>5506</v>
      </c>
      <c r="L18" s="537"/>
      <c r="M18" s="525"/>
      <c r="N18" s="534"/>
      <c r="O18" s="525"/>
      <c r="P18" s="534"/>
      <c r="Q18" s="525"/>
      <c r="R18" s="534"/>
      <c r="S18" s="600"/>
      <c r="T18" s="606"/>
    </row>
    <row r="19" spans="1:20" x14ac:dyDescent="0.2">
      <c r="A19" s="557" t="s">
        <v>267</v>
      </c>
      <c r="B19" s="533" t="s">
        <v>238</v>
      </c>
      <c r="C19" s="531"/>
      <c r="D19" s="597">
        <v>8462</v>
      </c>
      <c r="E19" s="525">
        <v>1924</v>
      </c>
      <c r="F19" s="525">
        <v>1252</v>
      </c>
      <c r="G19" s="525">
        <v>176</v>
      </c>
      <c r="H19" s="525">
        <v>1757</v>
      </c>
      <c r="I19" s="525">
        <v>1764</v>
      </c>
      <c r="J19" s="525">
        <v>1260</v>
      </c>
      <c r="K19" s="528">
        <v>505</v>
      </c>
      <c r="L19" s="537"/>
      <c r="M19" s="525"/>
      <c r="N19" s="534"/>
      <c r="O19" s="525"/>
      <c r="P19" s="534"/>
      <c r="Q19" s="525"/>
      <c r="R19" s="534"/>
      <c r="S19" s="600"/>
      <c r="T19" s="606"/>
    </row>
    <row r="20" spans="1:20" x14ac:dyDescent="0.2">
      <c r="A20" s="557" t="s">
        <v>268</v>
      </c>
      <c r="B20" s="533" t="s">
        <v>239</v>
      </c>
      <c r="C20" s="531"/>
      <c r="D20" s="597">
        <v>440340</v>
      </c>
      <c r="E20" s="525">
        <v>47416</v>
      </c>
      <c r="F20" s="525">
        <v>47653</v>
      </c>
      <c r="G20" s="525">
        <v>5744</v>
      </c>
      <c r="H20" s="525">
        <v>233468</v>
      </c>
      <c r="I20" s="525">
        <v>51391</v>
      </c>
      <c r="J20" s="525">
        <v>34120</v>
      </c>
      <c r="K20" s="528">
        <v>26292</v>
      </c>
      <c r="L20" s="537"/>
      <c r="M20" s="525"/>
      <c r="N20" s="534"/>
      <c r="O20" s="525"/>
      <c r="P20" s="534"/>
      <c r="Q20" s="525"/>
      <c r="R20" s="534"/>
      <c r="S20" s="600"/>
      <c r="T20" s="606"/>
    </row>
    <row r="21" spans="1:20" x14ac:dyDescent="0.2">
      <c r="A21" s="557" t="s">
        <v>269</v>
      </c>
      <c r="B21" s="533" t="s">
        <v>240</v>
      </c>
      <c r="C21" s="531"/>
      <c r="D21" s="597">
        <v>359414</v>
      </c>
      <c r="E21" s="525">
        <v>45525</v>
      </c>
      <c r="F21" s="525">
        <v>32093</v>
      </c>
      <c r="G21" s="525">
        <v>3728</v>
      </c>
      <c r="H21" s="525">
        <v>201662</v>
      </c>
      <c r="I21" s="525">
        <v>41785</v>
      </c>
      <c r="J21" s="525">
        <v>16889</v>
      </c>
      <c r="K21" s="528">
        <v>21460</v>
      </c>
      <c r="L21" s="537"/>
      <c r="M21" s="525"/>
      <c r="N21" s="534"/>
      <c r="O21" s="525"/>
      <c r="P21" s="534"/>
      <c r="Q21" s="525"/>
      <c r="R21" s="534"/>
      <c r="S21" s="600"/>
      <c r="T21" s="606"/>
    </row>
    <row r="22" spans="1:20" x14ac:dyDescent="0.2">
      <c r="A22" s="557" t="s">
        <v>270</v>
      </c>
      <c r="B22" s="533" t="s">
        <v>241</v>
      </c>
      <c r="C22" s="531"/>
      <c r="D22" s="597">
        <v>400785</v>
      </c>
      <c r="E22" s="525">
        <v>40857</v>
      </c>
      <c r="F22" s="525">
        <v>44454</v>
      </c>
      <c r="G22" s="525">
        <v>5365</v>
      </c>
      <c r="H22" s="525">
        <v>214969</v>
      </c>
      <c r="I22" s="525">
        <v>46176</v>
      </c>
      <c r="J22" s="525">
        <v>30399</v>
      </c>
      <c r="K22" s="528">
        <v>23930</v>
      </c>
      <c r="L22" s="537"/>
      <c r="M22" s="525"/>
      <c r="N22" s="534"/>
      <c r="O22" s="525"/>
      <c r="P22" s="534"/>
      <c r="Q22" s="525"/>
      <c r="R22" s="534"/>
      <c r="S22" s="600"/>
      <c r="T22" s="606"/>
    </row>
    <row r="23" spans="1:20" x14ac:dyDescent="0.2">
      <c r="A23" s="557" t="s">
        <v>271</v>
      </c>
      <c r="B23" s="533" t="s">
        <v>242</v>
      </c>
      <c r="C23" s="531"/>
      <c r="D23" s="597">
        <v>181662</v>
      </c>
      <c r="E23" s="525">
        <v>10168</v>
      </c>
      <c r="F23" s="525">
        <v>27357</v>
      </c>
      <c r="G23" s="525">
        <v>3695</v>
      </c>
      <c r="H23" s="525">
        <v>108909</v>
      </c>
      <c r="I23" s="525">
        <v>15451</v>
      </c>
      <c r="J23" s="525">
        <v>8930</v>
      </c>
      <c r="K23" s="528">
        <v>10847</v>
      </c>
      <c r="L23" s="537"/>
      <c r="M23" s="525"/>
      <c r="N23" s="534"/>
      <c r="O23" s="525"/>
      <c r="P23" s="534"/>
      <c r="Q23" s="525"/>
      <c r="R23" s="534"/>
      <c r="S23" s="600"/>
      <c r="T23" s="606"/>
    </row>
    <row r="24" spans="1:20" x14ac:dyDescent="0.2">
      <c r="A24" s="557" t="s">
        <v>272</v>
      </c>
      <c r="B24" s="533" t="s">
        <v>206</v>
      </c>
      <c r="C24" s="531"/>
      <c r="D24" s="597">
        <v>241706</v>
      </c>
      <c r="E24" s="525">
        <v>25249</v>
      </c>
      <c r="F24" s="525">
        <v>19927</v>
      </c>
      <c r="G24" s="525">
        <v>2254</v>
      </c>
      <c r="H24" s="525">
        <v>140352</v>
      </c>
      <c r="I24" s="525">
        <v>24504</v>
      </c>
      <c r="J24" s="525">
        <v>17242</v>
      </c>
      <c r="K24" s="528">
        <v>14432</v>
      </c>
      <c r="L24" s="537"/>
      <c r="M24" s="525"/>
      <c r="N24" s="534"/>
      <c r="O24" s="525"/>
      <c r="P24" s="534"/>
      <c r="Q24" s="525"/>
      <c r="R24" s="534"/>
      <c r="S24" s="600"/>
      <c r="T24" s="606"/>
    </row>
    <row r="25" spans="1:20" x14ac:dyDescent="0.2">
      <c r="A25" s="557" t="s">
        <v>273</v>
      </c>
      <c r="B25" s="533" t="s">
        <v>243</v>
      </c>
      <c r="C25" s="531"/>
      <c r="D25" s="597">
        <v>84376</v>
      </c>
      <c r="E25" s="525">
        <v>10256</v>
      </c>
      <c r="F25" s="525">
        <v>13562</v>
      </c>
      <c r="G25" s="525">
        <v>1512</v>
      </c>
      <c r="H25" s="525">
        <v>38496</v>
      </c>
      <c r="I25" s="525">
        <v>10558</v>
      </c>
      <c r="J25" s="525">
        <v>6466</v>
      </c>
      <c r="K25" s="528">
        <v>5038</v>
      </c>
      <c r="L25" s="537"/>
      <c r="M25" s="525"/>
      <c r="N25" s="534"/>
      <c r="O25" s="525"/>
      <c r="P25" s="534"/>
      <c r="Q25" s="525"/>
      <c r="R25" s="534"/>
      <c r="S25" s="600"/>
      <c r="T25" s="606"/>
    </row>
    <row r="26" spans="1:20" x14ac:dyDescent="0.2">
      <c r="A26" s="557" t="s">
        <v>274</v>
      </c>
      <c r="B26" s="533" t="s">
        <v>244</v>
      </c>
      <c r="C26" s="531"/>
      <c r="D26" s="597">
        <v>12093</v>
      </c>
      <c r="E26" s="525">
        <v>2885</v>
      </c>
      <c r="F26" s="525">
        <v>2109</v>
      </c>
      <c r="G26" s="525">
        <v>307</v>
      </c>
      <c r="H26" s="525">
        <v>1781</v>
      </c>
      <c r="I26" s="525">
        <v>2681</v>
      </c>
      <c r="J26" s="525">
        <v>1915</v>
      </c>
      <c r="K26" s="528">
        <v>722</v>
      </c>
      <c r="L26" s="537"/>
      <c r="M26" s="525"/>
      <c r="N26" s="534"/>
      <c r="O26" s="525"/>
      <c r="P26" s="534"/>
      <c r="Q26" s="525"/>
      <c r="R26" s="534"/>
      <c r="S26" s="600"/>
      <c r="T26" s="606"/>
    </row>
    <row r="27" spans="1:20" x14ac:dyDescent="0.2">
      <c r="A27" s="557" t="s">
        <v>275</v>
      </c>
      <c r="B27" s="533" t="s">
        <v>245</v>
      </c>
      <c r="C27" s="531"/>
      <c r="D27" s="597">
        <v>37363</v>
      </c>
      <c r="E27" s="525">
        <v>3389</v>
      </c>
      <c r="F27" s="525">
        <v>4494</v>
      </c>
      <c r="G27" s="525">
        <v>538</v>
      </c>
      <c r="H27" s="525">
        <v>20240</v>
      </c>
      <c r="I27" s="525">
        <v>4262</v>
      </c>
      <c r="J27" s="525">
        <v>2747</v>
      </c>
      <c r="K27" s="528">
        <v>2231</v>
      </c>
      <c r="L27" s="537"/>
      <c r="M27" s="525"/>
      <c r="N27" s="534"/>
      <c r="O27" s="525"/>
      <c r="P27" s="534"/>
      <c r="Q27" s="525"/>
      <c r="R27" s="534"/>
      <c r="S27" s="600"/>
      <c r="T27" s="606"/>
    </row>
    <row r="28" spans="1:20" x14ac:dyDescent="0.2">
      <c r="A28" s="557" t="s">
        <v>276</v>
      </c>
      <c r="B28" s="533" t="s">
        <v>246</v>
      </c>
      <c r="C28" s="531"/>
      <c r="D28" s="597">
        <v>12093</v>
      </c>
      <c r="E28" s="525">
        <v>2885</v>
      </c>
      <c r="F28" s="525">
        <v>2109</v>
      </c>
      <c r="G28" s="525">
        <v>307</v>
      </c>
      <c r="H28" s="525">
        <v>1781</v>
      </c>
      <c r="I28" s="525">
        <v>2681</v>
      </c>
      <c r="J28" s="525">
        <v>1915</v>
      </c>
      <c r="K28" s="528">
        <v>722</v>
      </c>
      <c r="L28" s="537"/>
      <c r="M28" s="525"/>
      <c r="N28" s="534"/>
      <c r="O28" s="525"/>
      <c r="P28" s="534"/>
      <c r="Q28" s="525"/>
      <c r="R28" s="534"/>
      <c r="S28" s="600"/>
      <c r="T28" s="606"/>
    </row>
    <row r="29" spans="1:20" x14ac:dyDescent="0.2">
      <c r="A29" s="557" t="s">
        <v>277</v>
      </c>
      <c r="B29" s="533" t="s">
        <v>247</v>
      </c>
      <c r="C29" s="531"/>
      <c r="D29" s="597">
        <v>83151</v>
      </c>
      <c r="E29" s="525">
        <v>10316</v>
      </c>
      <c r="F29" s="525">
        <v>17214</v>
      </c>
      <c r="G29" s="525">
        <v>2033</v>
      </c>
      <c r="H29" s="525">
        <v>32247</v>
      </c>
      <c r="I29" s="525">
        <v>10838</v>
      </c>
      <c r="J29" s="525">
        <v>7571</v>
      </c>
      <c r="K29" s="528">
        <v>4965</v>
      </c>
      <c r="L29" s="537"/>
      <c r="M29" s="525"/>
      <c r="N29" s="534"/>
      <c r="O29" s="525"/>
      <c r="P29" s="534"/>
      <c r="Q29" s="525"/>
      <c r="R29" s="534"/>
      <c r="S29" s="600"/>
      <c r="T29" s="606"/>
    </row>
    <row r="30" spans="1:20" x14ac:dyDescent="0.2">
      <c r="A30" s="557" t="s">
        <v>278</v>
      </c>
      <c r="B30" s="533" t="s">
        <v>205</v>
      </c>
      <c r="C30" s="531"/>
      <c r="D30" s="597">
        <v>26478</v>
      </c>
      <c r="E30" s="525">
        <v>4280</v>
      </c>
      <c r="F30" s="525">
        <v>2539</v>
      </c>
      <c r="G30" s="525">
        <v>237</v>
      </c>
      <c r="H30" s="525">
        <v>11435</v>
      </c>
      <c r="I30" s="525">
        <v>3951</v>
      </c>
      <c r="J30" s="525">
        <v>2692</v>
      </c>
      <c r="K30" s="528">
        <v>1581</v>
      </c>
      <c r="L30" s="537"/>
      <c r="M30" s="525"/>
      <c r="N30" s="534"/>
      <c r="O30" s="525"/>
      <c r="P30" s="534"/>
      <c r="Q30" s="525"/>
      <c r="R30" s="534"/>
      <c r="S30" s="600"/>
      <c r="T30" s="606"/>
    </row>
    <row r="31" spans="1:20" x14ac:dyDescent="0.2">
      <c r="A31" s="557" t="s">
        <v>279</v>
      </c>
      <c r="B31" s="533" t="s">
        <v>231</v>
      </c>
      <c r="C31" s="531"/>
      <c r="D31" s="597">
        <v>18667</v>
      </c>
      <c r="E31" s="525">
        <v>2003</v>
      </c>
      <c r="F31" s="525">
        <v>1686</v>
      </c>
      <c r="G31" s="525">
        <v>133</v>
      </c>
      <c r="H31" s="525">
        <v>10324</v>
      </c>
      <c r="I31" s="525">
        <v>2059</v>
      </c>
      <c r="J31" s="525">
        <v>1480</v>
      </c>
      <c r="K31" s="528">
        <v>1115</v>
      </c>
      <c r="L31" s="537"/>
      <c r="M31" s="525"/>
      <c r="N31" s="534"/>
      <c r="O31" s="525"/>
      <c r="P31" s="534"/>
      <c r="Q31" s="525"/>
      <c r="R31" s="534"/>
      <c r="S31" s="600"/>
      <c r="T31" s="606"/>
    </row>
    <row r="32" spans="1:20" x14ac:dyDescent="0.2">
      <c r="A32" s="557" t="s">
        <v>280</v>
      </c>
      <c r="B32" s="533" t="s">
        <v>248</v>
      </c>
      <c r="C32" s="531"/>
      <c r="D32" s="597">
        <v>27266</v>
      </c>
      <c r="E32" s="525">
        <v>6570</v>
      </c>
      <c r="F32" s="525">
        <v>3171</v>
      </c>
      <c r="G32" s="525">
        <v>411</v>
      </c>
      <c r="H32" s="525">
        <v>6501</v>
      </c>
      <c r="I32" s="525">
        <v>5889</v>
      </c>
      <c r="J32" s="525">
        <v>3507</v>
      </c>
      <c r="K32" s="528">
        <v>1628</v>
      </c>
      <c r="L32" s="537"/>
      <c r="M32" s="525"/>
      <c r="N32" s="534"/>
      <c r="O32" s="525"/>
      <c r="P32" s="534"/>
      <c r="Q32" s="525"/>
      <c r="R32" s="534"/>
      <c r="S32" s="600"/>
      <c r="T32" s="606"/>
    </row>
    <row r="33" spans="1:20" x14ac:dyDescent="0.2">
      <c r="A33" s="557" t="s">
        <v>281</v>
      </c>
      <c r="B33" s="533" t="s">
        <v>206</v>
      </c>
      <c r="C33" s="531"/>
      <c r="D33" s="597">
        <v>57274</v>
      </c>
      <c r="E33" s="525">
        <v>5798</v>
      </c>
      <c r="F33" s="525">
        <v>4570</v>
      </c>
      <c r="G33" s="525">
        <v>517</v>
      </c>
      <c r="H33" s="525">
        <v>33884</v>
      </c>
      <c r="I33" s="525">
        <v>5636</v>
      </c>
      <c r="J33" s="525">
        <v>3966</v>
      </c>
      <c r="K33" s="528">
        <v>3420</v>
      </c>
      <c r="L33" s="537"/>
      <c r="M33" s="525"/>
      <c r="N33" s="534"/>
      <c r="O33" s="525"/>
      <c r="P33" s="534"/>
      <c r="Q33" s="525"/>
      <c r="R33" s="534"/>
      <c r="S33" s="600"/>
      <c r="T33" s="606"/>
    </row>
    <row r="34" spans="1:20" x14ac:dyDescent="0.2">
      <c r="A34" s="557" t="s">
        <v>282</v>
      </c>
      <c r="B34" s="533" t="s">
        <v>247</v>
      </c>
      <c r="C34" s="531"/>
      <c r="D34" s="597">
        <v>58594</v>
      </c>
      <c r="E34" s="525">
        <v>7872</v>
      </c>
      <c r="F34" s="525">
        <v>12890</v>
      </c>
      <c r="G34" s="525">
        <v>1506</v>
      </c>
      <c r="H34" s="525">
        <v>20437</v>
      </c>
      <c r="I34" s="525">
        <v>8167</v>
      </c>
      <c r="J34" s="525">
        <v>5729</v>
      </c>
      <c r="K34" s="528">
        <v>3499</v>
      </c>
      <c r="L34" s="537"/>
      <c r="M34" s="525"/>
      <c r="N34" s="534"/>
      <c r="O34" s="525"/>
      <c r="P34" s="534"/>
      <c r="Q34" s="525"/>
      <c r="R34" s="534"/>
      <c r="S34" s="600"/>
      <c r="T34" s="606"/>
    </row>
    <row r="35" spans="1:20" x14ac:dyDescent="0.2">
      <c r="A35" s="557" t="s">
        <v>283</v>
      </c>
      <c r="B35" s="533" t="s">
        <v>205</v>
      </c>
      <c r="C35" s="531"/>
      <c r="D35" s="597">
        <v>26478</v>
      </c>
      <c r="E35" s="525">
        <v>4280</v>
      </c>
      <c r="F35" s="525">
        <v>2539</v>
      </c>
      <c r="G35" s="525">
        <v>237</v>
      </c>
      <c r="H35" s="525">
        <v>11435</v>
      </c>
      <c r="I35" s="525">
        <v>3951</v>
      </c>
      <c r="J35" s="525">
        <v>2692</v>
      </c>
      <c r="K35" s="528">
        <v>1581</v>
      </c>
      <c r="L35" s="537"/>
      <c r="M35" s="525"/>
      <c r="N35" s="534"/>
      <c r="O35" s="525"/>
      <c r="P35" s="534"/>
      <c r="Q35" s="525"/>
      <c r="R35" s="534"/>
      <c r="S35" s="600"/>
      <c r="T35" s="606"/>
    </row>
    <row r="36" spans="1:20" x14ac:dyDescent="0.2">
      <c r="A36" s="557" t="s">
        <v>284</v>
      </c>
      <c r="B36" s="533" t="s">
        <v>231</v>
      </c>
      <c r="C36" s="531"/>
      <c r="D36" s="597">
        <v>2466</v>
      </c>
      <c r="E36" s="525">
        <v>189</v>
      </c>
      <c r="F36" s="525">
        <v>311</v>
      </c>
      <c r="G36" s="525">
        <v>30</v>
      </c>
      <c r="H36" s="525">
        <v>1393</v>
      </c>
      <c r="I36" s="525">
        <v>260</v>
      </c>
      <c r="J36" s="525">
        <v>166</v>
      </c>
      <c r="K36" s="528">
        <v>147</v>
      </c>
      <c r="L36" s="537"/>
      <c r="M36" s="525"/>
      <c r="N36" s="534"/>
      <c r="O36" s="525"/>
      <c r="P36" s="534"/>
      <c r="Q36" s="525"/>
      <c r="R36" s="534"/>
      <c r="S36" s="600"/>
      <c r="T36" s="606"/>
    </row>
    <row r="37" spans="1:20" x14ac:dyDescent="0.2">
      <c r="A37" s="557" t="s">
        <v>285</v>
      </c>
      <c r="B37" s="533" t="s">
        <v>247</v>
      </c>
      <c r="C37" s="531"/>
      <c r="D37" s="597">
        <v>103855</v>
      </c>
      <c r="E37" s="525">
        <v>13134</v>
      </c>
      <c r="F37" s="525">
        <v>22510</v>
      </c>
      <c r="G37" s="525">
        <v>2665</v>
      </c>
      <c r="H37" s="525">
        <v>38590</v>
      </c>
      <c r="I37" s="525">
        <v>13777</v>
      </c>
      <c r="J37" s="525">
        <v>9643</v>
      </c>
      <c r="K37" s="528">
        <v>6201</v>
      </c>
      <c r="L37" s="537"/>
      <c r="M37" s="525"/>
      <c r="N37" s="534"/>
      <c r="O37" s="525"/>
      <c r="P37" s="534"/>
      <c r="Q37" s="525"/>
      <c r="R37" s="534"/>
      <c r="S37" s="600"/>
      <c r="T37" s="606"/>
    </row>
    <row r="38" spans="1:20" x14ac:dyDescent="0.2">
      <c r="A38" s="557" t="s">
        <v>286</v>
      </c>
      <c r="B38" s="533" t="s">
        <v>205</v>
      </c>
      <c r="C38" s="531"/>
      <c r="D38" s="597">
        <v>26478</v>
      </c>
      <c r="E38" s="525">
        <v>4280</v>
      </c>
      <c r="F38" s="525">
        <v>2539</v>
      </c>
      <c r="G38" s="525">
        <v>237</v>
      </c>
      <c r="H38" s="525">
        <v>11435</v>
      </c>
      <c r="I38" s="525">
        <v>3951</v>
      </c>
      <c r="J38" s="525">
        <v>2692</v>
      </c>
      <c r="K38" s="528">
        <v>1581</v>
      </c>
      <c r="L38" s="537"/>
      <c r="M38" s="525"/>
      <c r="N38" s="534"/>
      <c r="O38" s="525"/>
      <c r="P38" s="534"/>
      <c r="Q38" s="525"/>
      <c r="R38" s="534"/>
      <c r="S38" s="600"/>
      <c r="T38" s="606"/>
    </row>
    <row r="39" spans="1:20" x14ac:dyDescent="0.2">
      <c r="A39" s="557" t="s">
        <v>287</v>
      </c>
      <c r="B39" s="533" t="s">
        <v>231</v>
      </c>
      <c r="C39" s="531"/>
      <c r="D39" s="597">
        <v>2466</v>
      </c>
      <c r="E39" s="525">
        <v>189</v>
      </c>
      <c r="F39" s="525">
        <v>311</v>
      </c>
      <c r="G39" s="525">
        <v>30</v>
      </c>
      <c r="H39" s="525">
        <v>1393</v>
      </c>
      <c r="I39" s="525">
        <v>260</v>
      </c>
      <c r="J39" s="525">
        <v>166</v>
      </c>
      <c r="K39" s="528">
        <v>147</v>
      </c>
      <c r="L39" s="537"/>
      <c r="M39" s="525"/>
      <c r="N39" s="534"/>
      <c r="O39" s="525"/>
      <c r="P39" s="534"/>
      <c r="Q39" s="525"/>
      <c r="R39" s="534"/>
      <c r="S39" s="600"/>
      <c r="T39" s="606"/>
    </row>
    <row r="40" spans="1:20" x14ac:dyDescent="0.2">
      <c r="A40" s="557" t="s">
        <v>288</v>
      </c>
      <c r="B40" s="533" t="s">
        <v>206</v>
      </c>
      <c r="C40" s="531"/>
      <c r="D40" s="597">
        <v>65391</v>
      </c>
      <c r="E40" s="525">
        <v>6618</v>
      </c>
      <c r="F40" s="525">
        <v>5262</v>
      </c>
      <c r="G40" s="525">
        <v>594</v>
      </c>
      <c r="H40" s="525">
        <v>38618</v>
      </c>
      <c r="I40" s="525">
        <v>6453</v>
      </c>
      <c r="J40" s="525">
        <v>4536</v>
      </c>
      <c r="K40" s="528">
        <v>3904</v>
      </c>
      <c r="L40" s="537"/>
      <c r="M40" s="525"/>
      <c r="N40" s="534"/>
      <c r="O40" s="525"/>
      <c r="P40" s="534"/>
      <c r="Q40" s="525"/>
      <c r="R40" s="534"/>
      <c r="S40" s="600"/>
      <c r="T40" s="606"/>
    </row>
    <row r="41" spans="1:20" x14ac:dyDescent="0.2">
      <c r="A41" s="557" t="s">
        <v>289</v>
      </c>
      <c r="B41" s="533" t="s">
        <v>247</v>
      </c>
      <c r="C41" s="531"/>
      <c r="D41" s="597">
        <v>129023</v>
      </c>
      <c r="E41" s="525">
        <v>16684</v>
      </c>
      <c r="F41" s="525">
        <v>28641</v>
      </c>
      <c r="G41" s="525">
        <v>3385</v>
      </c>
      <c r="H41" s="525">
        <v>46279</v>
      </c>
      <c r="I41" s="525">
        <v>17473</v>
      </c>
      <c r="J41" s="525">
        <v>12242</v>
      </c>
      <c r="K41" s="528">
        <v>7704</v>
      </c>
      <c r="L41" s="537"/>
      <c r="M41" s="525"/>
      <c r="N41" s="534"/>
      <c r="O41" s="525"/>
      <c r="P41" s="534"/>
      <c r="Q41" s="525"/>
      <c r="R41" s="534"/>
      <c r="S41" s="600"/>
      <c r="T41" s="606"/>
    </row>
    <row r="42" spans="1:20" x14ac:dyDescent="0.2">
      <c r="A42" s="557" t="s">
        <v>290</v>
      </c>
      <c r="B42" s="533" t="s">
        <v>205</v>
      </c>
      <c r="C42" s="531"/>
      <c r="D42" s="597">
        <v>26478</v>
      </c>
      <c r="E42" s="525">
        <v>4280</v>
      </c>
      <c r="F42" s="525">
        <v>2539</v>
      </c>
      <c r="G42" s="525">
        <v>237</v>
      </c>
      <c r="H42" s="525">
        <v>11435</v>
      </c>
      <c r="I42" s="525">
        <v>3951</v>
      </c>
      <c r="J42" s="525">
        <v>2692</v>
      </c>
      <c r="K42" s="528">
        <v>1581</v>
      </c>
      <c r="L42" s="537"/>
      <c r="M42" s="525"/>
      <c r="N42" s="534"/>
      <c r="O42" s="525"/>
      <c r="P42" s="534"/>
      <c r="Q42" s="525"/>
      <c r="R42" s="534"/>
      <c r="S42" s="600"/>
      <c r="T42" s="606"/>
    </row>
    <row r="43" spans="1:20" x14ac:dyDescent="0.2">
      <c r="A43" s="557" t="s">
        <v>291</v>
      </c>
      <c r="B43" s="533" t="s">
        <v>231</v>
      </c>
      <c r="C43" s="531"/>
      <c r="D43" s="597">
        <v>2466</v>
      </c>
      <c r="E43" s="525">
        <v>189</v>
      </c>
      <c r="F43" s="525">
        <v>311</v>
      </c>
      <c r="G43" s="525">
        <v>30</v>
      </c>
      <c r="H43" s="525">
        <v>1393</v>
      </c>
      <c r="I43" s="525">
        <v>260</v>
      </c>
      <c r="J43" s="525">
        <v>166</v>
      </c>
      <c r="K43" s="528">
        <v>147</v>
      </c>
      <c r="L43" s="537"/>
      <c r="M43" s="525"/>
      <c r="N43" s="534"/>
      <c r="O43" s="525"/>
      <c r="P43" s="534"/>
      <c r="Q43" s="525"/>
      <c r="R43" s="534"/>
      <c r="S43" s="600"/>
      <c r="T43" s="606"/>
    </row>
    <row r="44" spans="1:20" x14ac:dyDescent="0.2">
      <c r="A44" s="557" t="s">
        <v>292</v>
      </c>
      <c r="B44" s="533" t="s">
        <v>247</v>
      </c>
      <c r="C44" s="531"/>
      <c r="D44" s="597">
        <v>129023</v>
      </c>
      <c r="E44" s="525">
        <v>16684</v>
      </c>
      <c r="F44" s="525">
        <v>28641</v>
      </c>
      <c r="G44" s="525">
        <v>3385</v>
      </c>
      <c r="H44" s="525">
        <v>46279</v>
      </c>
      <c r="I44" s="525">
        <v>17473</v>
      </c>
      <c r="J44" s="525">
        <v>12242</v>
      </c>
      <c r="K44" s="528">
        <v>7704</v>
      </c>
      <c r="L44" s="537"/>
      <c r="M44" s="525"/>
      <c r="N44" s="534"/>
      <c r="O44" s="525"/>
      <c r="P44" s="534"/>
      <c r="Q44" s="525"/>
      <c r="R44" s="534"/>
      <c r="S44" s="600"/>
      <c r="T44" s="606"/>
    </row>
    <row r="45" spans="1:20" x14ac:dyDescent="0.2">
      <c r="A45" s="557" t="s">
        <v>293</v>
      </c>
      <c r="B45" s="533" t="s">
        <v>205</v>
      </c>
      <c r="C45" s="531"/>
      <c r="D45" s="597">
        <v>26478</v>
      </c>
      <c r="E45" s="525">
        <v>4280</v>
      </c>
      <c r="F45" s="525">
        <v>2539</v>
      </c>
      <c r="G45" s="525">
        <v>237</v>
      </c>
      <c r="H45" s="525">
        <v>11435</v>
      </c>
      <c r="I45" s="525">
        <v>3951</v>
      </c>
      <c r="J45" s="525">
        <v>2692</v>
      </c>
      <c r="K45" s="528">
        <v>1581</v>
      </c>
      <c r="L45" s="537"/>
      <c r="M45" s="525"/>
      <c r="N45" s="534"/>
      <c r="O45" s="525"/>
      <c r="P45" s="534"/>
      <c r="Q45" s="525"/>
      <c r="R45" s="534"/>
      <c r="S45" s="600"/>
      <c r="T45" s="606"/>
    </row>
    <row r="46" spans="1:20" x14ac:dyDescent="0.2">
      <c r="A46" s="557" t="s">
        <v>294</v>
      </c>
      <c r="B46" s="533" t="s">
        <v>231</v>
      </c>
      <c r="C46" s="531"/>
      <c r="D46" s="597">
        <v>2466</v>
      </c>
      <c r="E46" s="525">
        <v>189</v>
      </c>
      <c r="F46" s="525">
        <v>311</v>
      </c>
      <c r="G46" s="525">
        <v>30</v>
      </c>
      <c r="H46" s="525">
        <v>1393</v>
      </c>
      <c r="I46" s="525">
        <v>260</v>
      </c>
      <c r="J46" s="525">
        <v>166</v>
      </c>
      <c r="K46" s="528">
        <v>147</v>
      </c>
      <c r="L46" s="537"/>
      <c r="M46" s="525"/>
      <c r="N46" s="534"/>
      <c r="O46" s="525"/>
      <c r="P46" s="534"/>
      <c r="Q46" s="525"/>
      <c r="R46" s="534"/>
      <c r="S46" s="600"/>
      <c r="T46" s="606"/>
    </row>
    <row r="47" spans="1:20" x14ac:dyDescent="0.2">
      <c r="A47" s="557" t="s">
        <v>295</v>
      </c>
      <c r="B47" s="533" t="s">
        <v>206</v>
      </c>
      <c r="C47" s="531"/>
      <c r="D47" s="597">
        <v>62341</v>
      </c>
      <c r="E47" s="525">
        <v>6386</v>
      </c>
      <c r="F47" s="525">
        <v>4856</v>
      </c>
      <c r="G47" s="525">
        <v>549</v>
      </c>
      <c r="H47" s="525">
        <v>36936</v>
      </c>
      <c r="I47" s="525">
        <v>6117</v>
      </c>
      <c r="J47" s="525">
        <v>4324</v>
      </c>
      <c r="K47" s="528">
        <v>3722</v>
      </c>
      <c r="L47" s="537"/>
      <c r="M47" s="525"/>
      <c r="N47" s="534"/>
      <c r="O47" s="525"/>
      <c r="P47" s="534"/>
      <c r="Q47" s="525"/>
      <c r="R47" s="534"/>
      <c r="S47" s="600"/>
      <c r="T47" s="606"/>
    </row>
    <row r="48" spans="1:20" x14ac:dyDescent="0.2">
      <c r="A48" s="557" t="s">
        <v>296</v>
      </c>
      <c r="B48" s="533" t="s">
        <v>249</v>
      </c>
      <c r="C48" s="531"/>
      <c r="D48" s="597">
        <v>133610</v>
      </c>
      <c r="E48" s="525">
        <v>15372</v>
      </c>
      <c r="F48" s="525">
        <v>33529</v>
      </c>
      <c r="G48" s="525">
        <v>4974</v>
      </c>
      <c r="H48" s="525">
        <v>42354</v>
      </c>
      <c r="I48" s="525">
        <v>21362</v>
      </c>
      <c r="J48" s="525">
        <v>13015</v>
      </c>
      <c r="K48" s="528">
        <v>7978</v>
      </c>
      <c r="L48" s="537"/>
      <c r="M48" s="525"/>
      <c r="N48" s="534"/>
      <c r="O48" s="525"/>
      <c r="P48" s="534"/>
      <c r="Q48" s="525"/>
      <c r="R48" s="534"/>
      <c r="S48" s="600"/>
      <c r="T48" s="606"/>
    </row>
    <row r="49" spans="1:20" x14ac:dyDescent="0.2">
      <c r="A49" s="557" t="s">
        <v>297</v>
      </c>
      <c r="B49" s="533" t="s">
        <v>207</v>
      </c>
      <c r="C49" s="531"/>
      <c r="D49" s="597">
        <v>11865</v>
      </c>
      <c r="E49" s="525">
        <v>1868</v>
      </c>
      <c r="F49" s="525">
        <v>4322</v>
      </c>
      <c r="G49" s="525">
        <v>581</v>
      </c>
      <c r="H49" s="525">
        <v>1048</v>
      </c>
      <c r="I49" s="525">
        <v>2327</v>
      </c>
      <c r="J49" s="525">
        <v>1592</v>
      </c>
      <c r="K49" s="528">
        <v>708</v>
      </c>
      <c r="L49" s="537"/>
      <c r="M49" s="525"/>
      <c r="N49" s="534"/>
      <c r="O49" s="525"/>
      <c r="P49" s="534"/>
      <c r="Q49" s="525"/>
      <c r="R49" s="534"/>
      <c r="S49" s="600"/>
      <c r="T49" s="606"/>
    </row>
    <row r="50" spans="1:20" x14ac:dyDescent="0.2">
      <c r="A50" s="557" t="s">
        <v>298</v>
      </c>
      <c r="B50" s="533" t="s">
        <v>250</v>
      </c>
      <c r="C50" s="531"/>
      <c r="D50" s="597">
        <v>193071</v>
      </c>
      <c r="E50" s="525">
        <v>10599</v>
      </c>
      <c r="F50" s="525">
        <v>16097</v>
      </c>
      <c r="G50" s="525">
        <v>3682</v>
      </c>
      <c r="H50" s="525">
        <v>131691</v>
      </c>
      <c r="I50" s="525">
        <v>14094</v>
      </c>
      <c r="J50" s="525">
        <v>9062</v>
      </c>
      <c r="K50" s="528">
        <v>11528</v>
      </c>
      <c r="L50" s="537"/>
      <c r="M50" s="525"/>
      <c r="N50" s="534"/>
      <c r="O50" s="525"/>
      <c r="P50" s="534"/>
      <c r="Q50" s="525"/>
      <c r="R50" s="534"/>
      <c r="S50" s="600"/>
      <c r="T50" s="606"/>
    </row>
    <row r="51" spans="1:20" x14ac:dyDescent="0.2">
      <c r="A51" s="557" t="s">
        <v>299</v>
      </c>
      <c r="B51" s="533" t="s">
        <v>208</v>
      </c>
      <c r="C51" s="531"/>
      <c r="D51" s="597">
        <v>459294</v>
      </c>
      <c r="E51" s="525">
        <v>38291</v>
      </c>
      <c r="F51" s="525">
        <v>20735</v>
      </c>
      <c r="G51" s="525">
        <v>1532</v>
      </c>
      <c r="H51" s="525">
        <v>309664</v>
      </c>
      <c r="I51" s="525">
        <v>38699</v>
      </c>
      <c r="J51" s="525">
        <v>24481</v>
      </c>
      <c r="K51" s="528">
        <v>27424</v>
      </c>
      <c r="L51" s="537"/>
      <c r="M51" s="525"/>
      <c r="N51" s="534"/>
      <c r="O51" s="525"/>
      <c r="P51" s="534"/>
      <c r="Q51" s="525"/>
      <c r="R51" s="534"/>
      <c r="S51" s="600"/>
      <c r="T51" s="606"/>
    </row>
    <row r="52" spans="1:20" x14ac:dyDescent="0.2">
      <c r="A52" s="557" t="s">
        <v>300</v>
      </c>
      <c r="B52" s="533" t="s">
        <v>209</v>
      </c>
      <c r="C52" s="531"/>
      <c r="D52" s="597">
        <v>150333</v>
      </c>
      <c r="E52" s="525">
        <v>12009</v>
      </c>
      <c r="F52" s="525">
        <v>42465</v>
      </c>
      <c r="G52" s="525">
        <v>12005</v>
      </c>
      <c r="H52" s="525">
        <v>47260</v>
      </c>
      <c r="I52" s="525">
        <v>24014</v>
      </c>
      <c r="J52" s="525">
        <v>15609</v>
      </c>
      <c r="K52" s="528">
        <v>8976</v>
      </c>
      <c r="L52" s="537"/>
      <c r="M52" s="525"/>
      <c r="N52" s="534"/>
      <c r="O52" s="525"/>
      <c r="P52" s="534"/>
      <c r="Q52" s="525"/>
      <c r="R52" s="534"/>
      <c r="S52" s="600"/>
      <c r="T52" s="606"/>
    </row>
    <row r="53" spans="1:20" x14ac:dyDescent="0.2">
      <c r="A53" s="557" t="s">
        <v>301</v>
      </c>
      <c r="B53" s="533" t="s">
        <v>210</v>
      </c>
      <c r="C53" s="531"/>
      <c r="D53" s="597">
        <v>394522</v>
      </c>
      <c r="E53" s="525">
        <v>32467</v>
      </c>
      <c r="F53" s="525">
        <v>95020</v>
      </c>
      <c r="G53" s="525">
        <v>26015</v>
      </c>
      <c r="H53" s="525">
        <v>147063</v>
      </c>
      <c r="I53" s="525">
        <v>58421</v>
      </c>
      <c r="J53" s="525">
        <v>37995</v>
      </c>
      <c r="K53" s="528">
        <v>23556</v>
      </c>
      <c r="L53" s="537"/>
      <c r="M53" s="525"/>
      <c r="N53" s="534"/>
      <c r="O53" s="525"/>
      <c r="P53" s="534"/>
      <c r="Q53" s="525"/>
      <c r="R53" s="534"/>
      <c r="S53" s="600"/>
      <c r="T53" s="606"/>
    </row>
    <row r="54" spans="1:20" x14ac:dyDescent="0.2">
      <c r="A54" s="557" t="s">
        <v>302</v>
      </c>
      <c r="B54" s="533" t="s">
        <v>211</v>
      </c>
      <c r="C54" s="531"/>
      <c r="D54" s="597">
        <v>68396</v>
      </c>
      <c r="E54" s="525">
        <v>5660</v>
      </c>
      <c r="F54" s="525">
        <v>17416</v>
      </c>
      <c r="G54" s="525">
        <v>4656</v>
      </c>
      <c r="H54" s="525">
        <v>24215</v>
      </c>
      <c r="I54" s="525">
        <v>10316</v>
      </c>
      <c r="J54" s="525">
        <v>6705</v>
      </c>
      <c r="K54" s="528">
        <v>4084</v>
      </c>
      <c r="L54" s="537"/>
      <c r="M54" s="525"/>
      <c r="N54" s="534"/>
      <c r="O54" s="525"/>
      <c r="P54" s="534"/>
      <c r="Q54" s="525"/>
      <c r="R54" s="534"/>
      <c r="S54" s="600"/>
      <c r="T54" s="606"/>
    </row>
    <row r="55" spans="1:20" x14ac:dyDescent="0.2">
      <c r="A55" s="557" t="s">
        <v>303</v>
      </c>
      <c r="B55" s="533" t="s">
        <v>213</v>
      </c>
      <c r="C55" s="531"/>
      <c r="D55" s="597">
        <v>20099</v>
      </c>
      <c r="E55" s="525">
        <v>2087</v>
      </c>
      <c r="F55" s="525">
        <v>182</v>
      </c>
      <c r="G55" s="525">
        <v>25</v>
      </c>
      <c r="H55" s="525">
        <v>13424</v>
      </c>
      <c r="I55" s="525">
        <v>1894</v>
      </c>
      <c r="J55" s="525">
        <v>1312</v>
      </c>
      <c r="K55" s="528">
        <v>1200</v>
      </c>
      <c r="L55" s="537"/>
      <c r="M55" s="525"/>
      <c r="N55" s="534"/>
      <c r="O55" s="525"/>
      <c r="P55" s="534"/>
      <c r="Q55" s="525"/>
      <c r="R55" s="534"/>
      <c r="S55" s="600"/>
      <c r="T55" s="606"/>
    </row>
    <row r="56" spans="1:20" ht="13.5" thickBot="1" x14ac:dyDescent="0.25">
      <c r="A56" s="559" t="s">
        <v>304</v>
      </c>
      <c r="B56" s="560" t="s">
        <v>212</v>
      </c>
      <c r="C56" s="561"/>
      <c r="D56" s="598">
        <v>21528</v>
      </c>
      <c r="E56" s="562">
        <v>3434</v>
      </c>
      <c r="F56" s="562">
        <v>678</v>
      </c>
      <c r="G56" s="562">
        <v>84</v>
      </c>
      <c r="H56" s="562">
        <v>10328</v>
      </c>
      <c r="I56" s="562">
        <v>3517</v>
      </c>
      <c r="J56" s="562">
        <v>2286</v>
      </c>
      <c r="K56" s="563">
        <v>1285</v>
      </c>
      <c r="L56" s="564"/>
      <c r="M56" s="562"/>
      <c r="N56" s="565"/>
      <c r="O56" s="562"/>
      <c r="P56" s="565"/>
      <c r="Q56" s="562"/>
      <c r="R56" s="565"/>
      <c r="S56" s="601"/>
      <c r="T56" s="607"/>
    </row>
    <row r="57" spans="1:20" ht="13.5" thickBot="1" x14ac:dyDescent="0.25">
      <c r="A57" s="451"/>
      <c r="B57" s="566"/>
      <c r="C57" s="453"/>
      <c r="D57" s="454">
        <v>5325633</v>
      </c>
      <c r="E57" s="452">
        <v>566897</v>
      </c>
      <c r="F57" s="452">
        <v>754772</v>
      </c>
      <c r="G57" s="452">
        <v>116085</v>
      </c>
      <c r="H57" s="452">
        <v>2643044</v>
      </c>
      <c r="I57" s="452">
        <v>632935</v>
      </c>
      <c r="J57" s="452">
        <v>410001</v>
      </c>
      <c r="K57" s="567">
        <v>317984</v>
      </c>
      <c r="L57" s="454"/>
      <c r="M57" s="452"/>
      <c r="N57" s="452"/>
      <c r="O57" s="452"/>
      <c r="P57" s="452"/>
      <c r="Q57" s="452"/>
      <c r="R57" s="452"/>
      <c r="S57" s="567"/>
      <c r="T57" s="608"/>
    </row>
    <row r="58" spans="1:20" ht="14.25" customHeight="1" thickBot="1" x14ac:dyDescent="0.25">
      <c r="A58" s="340"/>
      <c r="B58" s="447" t="s">
        <v>164</v>
      </c>
      <c r="C58" s="448"/>
      <c r="D58" s="449"/>
      <c r="E58" s="449"/>
      <c r="F58" s="449"/>
      <c r="G58" s="449"/>
      <c r="H58" s="449"/>
      <c r="I58" s="449"/>
      <c r="J58" s="449"/>
      <c r="K58" s="449"/>
      <c r="L58" s="450"/>
      <c r="M58" s="450"/>
      <c r="N58" s="450"/>
      <c r="O58" s="450"/>
      <c r="P58" s="450"/>
      <c r="Q58" s="450"/>
      <c r="R58" s="450"/>
      <c r="S58" s="602"/>
      <c r="T58" s="609"/>
    </row>
    <row r="59" spans="1:20" ht="0.75" hidden="1" customHeight="1" x14ac:dyDescent="0.2">
      <c r="A59" s="341"/>
      <c r="B59" s="342" t="s">
        <v>165</v>
      </c>
      <c r="C59" s="343"/>
      <c r="D59" s="344"/>
      <c r="E59" s="344"/>
      <c r="F59" s="344"/>
      <c r="G59" s="344"/>
      <c r="H59" s="344"/>
      <c r="I59" s="344"/>
      <c r="J59" s="344"/>
      <c r="K59" s="344"/>
      <c r="L59" s="345"/>
      <c r="M59" s="345"/>
      <c r="N59" s="345"/>
      <c r="O59" s="345"/>
      <c r="P59" s="345"/>
      <c r="Q59" s="345"/>
      <c r="R59" s="345"/>
      <c r="S59" s="603"/>
      <c r="T59" s="610"/>
    </row>
    <row r="60" spans="1:20" hidden="1" x14ac:dyDescent="0.2">
      <c r="A60" s="346"/>
      <c r="B60" s="347" t="s">
        <v>166</v>
      </c>
      <c r="C60" s="348"/>
      <c r="D60" s="349"/>
      <c r="E60" s="349"/>
      <c r="F60" s="349"/>
      <c r="G60" s="349"/>
      <c r="H60" s="349"/>
      <c r="I60" s="349"/>
      <c r="J60" s="349"/>
      <c r="K60" s="349"/>
      <c r="L60" s="350"/>
      <c r="M60" s="350"/>
      <c r="N60" s="350"/>
      <c r="O60" s="350"/>
      <c r="P60" s="350"/>
      <c r="Q60" s="350"/>
      <c r="R60" s="350"/>
      <c r="S60" s="574"/>
      <c r="T60" s="611"/>
    </row>
    <row r="61" spans="1:20" x14ac:dyDescent="0.2">
      <c r="A61" s="346"/>
      <c r="B61" s="517" t="s">
        <v>167</v>
      </c>
      <c r="C61" s="348"/>
      <c r="D61" s="349"/>
      <c r="E61" s="349"/>
      <c r="F61" s="349"/>
      <c r="G61" s="349"/>
      <c r="H61" s="349"/>
      <c r="I61" s="349"/>
      <c r="J61" s="349"/>
      <c r="K61" s="349"/>
      <c r="L61" s="350"/>
      <c r="M61" s="350"/>
      <c r="N61" s="350"/>
      <c r="O61" s="350"/>
      <c r="P61" s="350"/>
      <c r="Q61" s="350"/>
      <c r="R61" s="350"/>
      <c r="S61" s="574"/>
      <c r="T61" s="611"/>
    </row>
    <row r="62" spans="1:20" s="354" customFormat="1" x14ac:dyDescent="0.2">
      <c r="A62" s="351"/>
      <c r="B62" s="515" t="s">
        <v>168</v>
      </c>
      <c r="C62" s="353"/>
      <c r="D62" s="349"/>
      <c r="E62" s="349"/>
      <c r="F62" s="349"/>
      <c r="G62" s="349"/>
      <c r="H62" s="349"/>
      <c r="I62" s="349"/>
      <c r="J62" s="349"/>
      <c r="K62" s="349"/>
      <c r="L62" s="350"/>
      <c r="M62" s="350"/>
      <c r="N62" s="350"/>
      <c r="O62" s="350"/>
      <c r="P62" s="350"/>
      <c r="Q62" s="350"/>
      <c r="R62" s="350"/>
      <c r="S62" s="574"/>
      <c r="T62" s="611"/>
    </row>
    <row r="63" spans="1:20" x14ac:dyDescent="0.2">
      <c r="A63" s="346"/>
      <c r="B63" s="347" t="s">
        <v>169</v>
      </c>
      <c r="C63" s="348"/>
      <c r="D63" s="349"/>
      <c r="E63" s="349"/>
      <c r="F63" s="349"/>
      <c r="G63" s="349"/>
      <c r="H63" s="349"/>
      <c r="I63" s="349"/>
      <c r="J63" s="349"/>
      <c r="K63" s="349"/>
      <c r="L63" s="350"/>
      <c r="M63" s="350"/>
      <c r="N63" s="350"/>
      <c r="O63" s="350"/>
      <c r="P63" s="350"/>
      <c r="Q63" s="350"/>
      <c r="R63" s="350"/>
      <c r="S63" s="574"/>
      <c r="T63" s="611"/>
    </row>
    <row r="64" spans="1:20" x14ac:dyDescent="0.2">
      <c r="A64" s="346"/>
      <c r="B64" s="355" t="s">
        <v>228</v>
      </c>
      <c r="C64" s="348"/>
      <c r="D64" s="349"/>
      <c r="E64" s="349"/>
      <c r="F64" s="349"/>
      <c r="G64" s="349"/>
      <c r="H64" s="349"/>
      <c r="I64" s="349"/>
      <c r="J64" s="349"/>
      <c r="K64" s="349"/>
      <c r="L64" s="350"/>
      <c r="M64" s="350"/>
      <c r="N64" s="350"/>
      <c r="O64" s="350"/>
      <c r="P64" s="350"/>
      <c r="Q64" s="350"/>
      <c r="R64" s="350"/>
      <c r="S64" s="574"/>
      <c r="T64" s="611"/>
    </row>
    <row r="65" spans="1:22" x14ac:dyDescent="0.2">
      <c r="A65" s="346"/>
      <c r="B65" s="515" t="s">
        <v>216</v>
      </c>
      <c r="C65" s="356"/>
      <c r="D65" s="349"/>
      <c r="E65" s="349"/>
      <c r="F65" s="349"/>
      <c r="G65" s="349"/>
      <c r="H65" s="349"/>
      <c r="I65" s="349"/>
      <c r="J65" s="349"/>
      <c r="K65" s="349"/>
      <c r="L65" s="350"/>
      <c r="M65" s="350"/>
      <c r="N65" s="350"/>
      <c r="O65" s="350"/>
      <c r="P65" s="350"/>
      <c r="Q65" s="350"/>
      <c r="R65" s="350"/>
      <c r="S65" s="574"/>
      <c r="T65" s="611"/>
    </row>
    <row r="66" spans="1:22" x14ac:dyDescent="0.2">
      <c r="A66" s="346"/>
      <c r="B66" s="515" t="s">
        <v>217</v>
      </c>
      <c r="C66" s="356"/>
      <c r="D66" s="349"/>
      <c r="E66" s="349"/>
      <c r="F66" s="349"/>
      <c r="G66" s="349"/>
      <c r="H66" s="349"/>
      <c r="I66" s="349"/>
      <c r="J66" s="349"/>
      <c r="K66" s="349"/>
      <c r="L66" s="350"/>
      <c r="M66" s="350"/>
      <c r="N66" s="350"/>
      <c r="O66" s="350"/>
      <c r="P66" s="350"/>
      <c r="Q66" s="350"/>
      <c r="R66" s="350"/>
      <c r="S66" s="574"/>
      <c r="T66" s="611"/>
    </row>
    <row r="67" spans="1:22" x14ac:dyDescent="0.2">
      <c r="A67" s="346"/>
      <c r="B67" s="516" t="s">
        <v>170</v>
      </c>
      <c r="C67" s="357"/>
      <c r="D67" s="358"/>
      <c r="E67" s="358"/>
      <c r="F67" s="358"/>
      <c r="G67" s="358"/>
      <c r="H67" s="358"/>
      <c r="I67" s="358"/>
      <c r="J67" s="358"/>
      <c r="K67" s="358"/>
      <c r="L67" s="350"/>
      <c r="M67" s="350"/>
      <c r="N67" s="350"/>
      <c r="O67" s="350"/>
      <c r="P67" s="350"/>
      <c r="Q67" s="350"/>
      <c r="R67" s="350"/>
      <c r="S67" s="574"/>
      <c r="T67" s="611"/>
    </row>
    <row r="68" spans="1:22" x14ac:dyDescent="0.2">
      <c r="A68" s="346"/>
      <c r="B68" s="352" t="s">
        <v>171</v>
      </c>
      <c r="C68" s="359"/>
      <c r="D68" s="349"/>
      <c r="E68" s="349"/>
      <c r="F68" s="349"/>
      <c r="G68" s="349"/>
      <c r="H68" s="349"/>
      <c r="I68" s="349"/>
      <c r="J68" s="349"/>
      <c r="K68" s="349"/>
      <c r="L68" s="350"/>
      <c r="M68" s="350"/>
      <c r="N68" s="350"/>
      <c r="O68" s="350"/>
      <c r="P68" s="350"/>
      <c r="Q68" s="350"/>
      <c r="R68" s="350"/>
      <c r="S68" s="574"/>
      <c r="T68" s="611"/>
    </row>
    <row r="69" spans="1:22" x14ac:dyDescent="0.2">
      <c r="A69" s="346"/>
      <c r="B69" s="347" t="s">
        <v>172</v>
      </c>
      <c r="C69" s="360"/>
      <c r="D69" s="349"/>
      <c r="E69" s="349"/>
      <c r="F69" s="349"/>
      <c r="G69" s="349"/>
      <c r="H69" s="349"/>
      <c r="I69" s="349"/>
      <c r="J69" s="349"/>
      <c r="K69" s="349"/>
      <c r="L69" s="350"/>
      <c r="M69" s="350"/>
      <c r="N69" s="350"/>
      <c r="O69" s="350"/>
      <c r="P69" s="350"/>
      <c r="Q69" s="350"/>
      <c r="R69" s="350"/>
      <c r="S69" s="574"/>
      <c r="T69" s="611"/>
    </row>
    <row r="70" spans="1:22" x14ac:dyDescent="0.2">
      <c r="A70" s="346"/>
      <c r="B70" s="517" t="s">
        <v>218</v>
      </c>
      <c r="C70" s="361"/>
      <c r="D70" s="349"/>
      <c r="E70" s="349"/>
      <c r="F70" s="349"/>
      <c r="G70" s="349"/>
      <c r="H70" s="349"/>
      <c r="I70" s="349"/>
      <c r="J70" s="349"/>
      <c r="K70" s="349"/>
      <c r="L70" s="350"/>
      <c r="M70" s="350"/>
      <c r="N70" s="350"/>
      <c r="O70" s="350"/>
      <c r="P70" s="350"/>
      <c r="Q70" s="350"/>
      <c r="R70" s="350"/>
      <c r="S70" s="574"/>
      <c r="T70" s="611"/>
    </row>
    <row r="71" spans="1:22" ht="13.5" thickBot="1" x14ac:dyDescent="0.25">
      <c r="A71" s="346"/>
      <c r="B71" s="517" t="s">
        <v>173</v>
      </c>
      <c r="C71" s="348"/>
      <c r="D71" s="349"/>
      <c r="E71" s="349"/>
      <c r="F71" s="349"/>
      <c r="G71" s="349"/>
      <c r="H71" s="349"/>
      <c r="I71" s="349"/>
      <c r="J71" s="349"/>
      <c r="K71" s="349"/>
      <c r="L71" s="350"/>
      <c r="M71" s="350"/>
      <c r="N71" s="350"/>
      <c r="O71" s="350"/>
      <c r="P71" s="350"/>
      <c r="Q71" s="350"/>
      <c r="R71" s="350"/>
      <c r="S71" s="574"/>
      <c r="T71" s="611"/>
    </row>
    <row r="72" spans="1:22" x14ac:dyDescent="0.2">
      <c r="A72" s="362"/>
      <c r="B72" s="363" t="s">
        <v>174</v>
      </c>
      <c r="C72" s="364"/>
      <c r="D72" s="365"/>
      <c r="E72" s="365"/>
      <c r="F72" s="365"/>
      <c r="G72" s="365"/>
      <c r="H72" s="365"/>
      <c r="I72" s="365"/>
      <c r="J72" s="365"/>
      <c r="K72" s="365"/>
      <c r="L72" s="366"/>
      <c r="M72" s="366"/>
      <c r="N72" s="366"/>
      <c r="O72" s="366"/>
      <c r="P72" s="366"/>
      <c r="Q72" s="366"/>
      <c r="R72" s="366"/>
      <c r="S72" s="604"/>
      <c r="T72" s="612"/>
    </row>
    <row r="73" spans="1:22" x14ac:dyDescent="0.2">
      <c r="A73" s="367"/>
      <c r="B73" s="368" t="s">
        <v>175</v>
      </c>
      <c r="C73" s="369"/>
      <c r="D73" s="370"/>
      <c r="E73" s="370"/>
      <c r="F73" s="370"/>
      <c r="G73" s="370"/>
      <c r="H73" s="370"/>
      <c r="I73" s="370"/>
      <c r="J73" s="370"/>
      <c r="K73" s="370"/>
      <c r="L73" s="371"/>
      <c r="M73" s="371"/>
      <c r="N73" s="371"/>
      <c r="O73" s="371"/>
      <c r="P73" s="371"/>
      <c r="Q73" s="371"/>
      <c r="R73" s="371"/>
      <c r="S73" s="576"/>
      <c r="T73" s="613"/>
    </row>
    <row r="74" spans="1:22" ht="13.5" thickBot="1" x14ac:dyDescent="0.25">
      <c r="A74" s="372"/>
      <c r="B74" s="373" t="s">
        <v>176</v>
      </c>
      <c r="C74" s="374"/>
      <c r="D74" s="375"/>
      <c r="E74" s="375"/>
      <c r="F74" s="375"/>
      <c r="G74" s="375"/>
      <c r="H74" s="375"/>
      <c r="I74" s="375"/>
      <c r="J74" s="375"/>
      <c r="K74" s="375"/>
      <c r="L74" s="376"/>
      <c r="M74" s="376"/>
      <c r="N74" s="376"/>
      <c r="O74" s="376"/>
      <c r="P74" s="376"/>
      <c r="Q74" s="376"/>
      <c r="R74" s="376"/>
      <c r="S74" s="577"/>
      <c r="T74" s="614"/>
    </row>
    <row r="75" spans="1:22" ht="13.5" hidden="1" customHeight="1" x14ac:dyDescent="0.2">
      <c r="A75" s="377"/>
      <c r="B75" s="378" t="s">
        <v>177</v>
      </c>
      <c r="C75" s="378"/>
      <c r="D75" s="379"/>
      <c r="E75" s="379"/>
      <c r="F75" s="379"/>
      <c r="G75" s="379"/>
      <c r="H75" s="379"/>
      <c r="I75" s="379"/>
      <c r="J75" s="379"/>
      <c r="K75" s="379"/>
      <c r="L75" s="379"/>
      <c r="M75" s="379"/>
      <c r="N75" s="380"/>
      <c r="O75" s="380"/>
      <c r="P75" s="380"/>
      <c r="Q75" s="380"/>
      <c r="R75" s="380"/>
      <c r="S75" s="380"/>
      <c r="T75" s="380"/>
      <c r="U75" s="380"/>
      <c r="V75" s="380"/>
    </row>
    <row r="76" spans="1:22" ht="13.5" hidden="1" customHeight="1" x14ac:dyDescent="0.2">
      <c r="A76" s="381"/>
      <c r="B76" s="382" t="s">
        <v>178</v>
      </c>
      <c r="C76" s="382"/>
      <c r="D76" s="383"/>
      <c r="E76" s="383"/>
      <c r="F76" s="383"/>
      <c r="G76" s="383"/>
      <c r="H76" s="383"/>
      <c r="I76" s="383"/>
      <c r="J76" s="383"/>
      <c r="K76" s="383"/>
      <c r="L76" s="383"/>
      <c r="M76" s="383"/>
      <c r="N76" s="384"/>
      <c r="O76" s="384"/>
      <c r="P76" s="384"/>
      <c r="Q76" s="384"/>
      <c r="R76" s="384"/>
      <c r="S76" s="384"/>
      <c r="T76" s="384"/>
      <c r="U76" s="384"/>
      <c r="V76" s="384"/>
    </row>
    <row r="77" spans="1:22" ht="13.5" hidden="1" customHeight="1" x14ac:dyDescent="0.2">
      <c r="A77" s="381"/>
      <c r="B77" s="382" t="s">
        <v>179</v>
      </c>
      <c r="C77" s="382"/>
      <c r="D77" s="383"/>
      <c r="E77" s="383"/>
      <c r="F77" s="383"/>
      <c r="G77" s="383"/>
      <c r="H77" s="383"/>
      <c r="I77" s="383"/>
      <c r="J77" s="383"/>
      <c r="K77" s="383"/>
      <c r="L77" s="383"/>
      <c r="M77" s="383"/>
      <c r="N77" s="384"/>
      <c r="O77" s="384"/>
      <c r="P77" s="384"/>
      <c r="Q77" s="384"/>
      <c r="R77" s="384"/>
      <c r="S77" s="384"/>
      <c r="T77" s="384"/>
      <c r="U77" s="384"/>
      <c r="V77" s="384"/>
    </row>
    <row r="78" spans="1:22" ht="13.5" hidden="1" customHeight="1" x14ac:dyDescent="0.2">
      <c r="A78" s="381"/>
      <c r="B78" s="382" t="s">
        <v>180</v>
      </c>
      <c r="C78" s="382"/>
      <c r="D78" s="383"/>
      <c r="E78" s="383"/>
      <c r="F78" s="383"/>
      <c r="G78" s="383"/>
      <c r="H78" s="383"/>
      <c r="I78" s="383"/>
      <c r="J78" s="383"/>
      <c r="K78" s="383"/>
      <c r="L78" s="383"/>
      <c r="M78" s="383"/>
      <c r="N78" s="384"/>
      <c r="O78" s="384"/>
      <c r="P78" s="384"/>
      <c r="Q78" s="384"/>
      <c r="R78" s="384"/>
      <c r="S78" s="384"/>
      <c r="T78" s="384"/>
      <c r="U78" s="384"/>
      <c r="V78" s="384"/>
    </row>
    <row r="79" spans="1:22" ht="13.5" hidden="1" customHeight="1" x14ac:dyDescent="0.2">
      <c r="A79" s="381"/>
      <c r="B79" s="382" t="s">
        <v>181</v>
      </c>
      <c r="C79" s="382"/>
      <c r="D79" s="383"/>
      <c r="E79" s="383"/>
      <c r="F79" s="383"/>
      <c r="G79" s="383"/>
      <c r="H79" s="383"/>
      <c r="I79" s="383"/>
      <c r="J79" s="383"/>
      <c r="K79" s="383"/>
      <c r="L79" s="383"/>
      <c r="M79" s="383"/>
      <c r="N79" s="384"/>
      <c r="O79" s="384"/>
      <c r="P79" s="384"/>
      <c r="Q79" s="384"/>
      <c r="R79" s="384"/>
      <c r="S79" s="384"/>
      <c r="T79" s="384"/>
      <c r="U79" s="384"/>
      <c r="V79" s="384"/>
    </row>
    <row r="80" spans="1:22" ht="13.5" hidden="1" customHeight="1" x14ac:dyDescent="0.2">
      <c r="A80" s="385"/>
      <c r="B80" s="382" t="s">
        <v>182</v>
      </c>
      <c r="C80" s="386"/>
      <c r="D80" s="387"/>
      <c r="E80" s="387"/>
      <c r="F80" s="387"/>
      <c r="G80" s="387"/>
      <c r="H80" s="387"/>
      <c r="I80" s="387"/>
      <c r="J80" s="387"/>
      <c r="K80" s="387"/>
      <c r="L80" s="387"/>
      <c r="M80" s="387"/>
      <c r="N80" s="388"/>
      <c r="O80" s="388"/>
      <c r="P80" s="388"/>
      <c r="Q80" s="388"/>
      <c r="R80" s="388"/>
      <c r="S80" s="388"/>
      <c r="T80" s="388"/>
      <c r="U80" s="388"/>
      <c r="V80" s="388"/>
    </row>
    <row r="81" spans="1:22" ht="13.5" hidden="1" customHeight="1" thickBot="1" x14ac:dyDescent="0.25">
      <c r="A81" s="389"/>
      <c r="B81" s="390"/>
      <c r="C81" s="390"/>
      <c r="D81" s="390"/>
      <c r="E81" s="390"/>
      <c r="F81" s="390"/>
      <c r="G81" s="390"/>
      <c r="H81" s="390"/>
      <c r="I81" s="390"/>
      <c r="J81" s="390"/>
      <c r="K81" s="390"/>
      <c r="L81" s="390"/>
      <c r="M81" s="390"/>
      <c r="N81" s="391"/>
      <c r="O81" s="391"/>
      <c r="P81" s="391"/>
      <c r="Q81" s="391"/>
      <c r="R81" s="391"/>
      <c r="S81" s="391"/>
      <c r="T81" s="391"/>
      <c r="U81" s="391"/>
      <c r="V81" s="391"/>
    </row>
    <row r="82" spans="1:22" ht="13.5" x14ac:dyDescent="0.25">
      <c r="A82" s="392"/>
      <c r="B82" s="393"/>
      <c r="C82" s="394"/>
      <c r="D82" s="394"/>
      <c r="E82" s="394"/>
      <c r="F82" s="394"/>
      <c r="G82" s="394"/>
      <c r="H82" s="394"/>
      <c r="I82" s="394"/>
      <c r="J82" s="394"/>
      <c r="K82" s="394"/>
      <c r="L82" s="667"/>
      <c r="M82" s="667"/>
      <c r="N82" s="667"/>
      <c r="O82" s="667"/>
      <c r="P82" s="667"/>
      <c r="Q82" s="667"/>
      <c r="R82" s="667"/>
      <c r="S82" s="667"/>
      <c r="T82" s="519"/>
      <c r="U82" s="395"/>
      <c r="V82" s="395"/>
    </row>
    <row r="83" spans="1:22" ht="12.75" hidden="1" customHeight="1" x14ac:dyDescent="0.2">
      <c r="B83" s="637"/>
      <c r="C83" s="638"/>
      <c r="D83" s="639"/>
      <c r="E83" s="643" t="s">
        <v>183</v>
      </c>
      <c r="F83" s="645" t="s">
        <v>184</v>
      </c>
      <c r="G83" s="646"/>
      <c r="H83" s="646"/>
      <c r="I83" s="646"/>
      <c r="J83" s="647"/>
      <c r="K83" s="396"/>
      <c r="L83" s="643"/>
      <c r="M83" s="397"/>
      <c r="N83" s="395"/>
    </row>
    <row r="84" spans="1:22" ht="52.5" hidden="1" customHeight="1" x14ac:dyDescent="0.2">
      <c r="B84" s="640"/>
      <c r="C84" s="641"/>
      <c r="D84" s="642"/>
      <c r="E84" s="644"/>
      <c r="F84" s="398">
        <v>2012</v>
      </c>
      <c r="G84" s="398"/>
      <c r="H84" s="398">
        <v>2014</v>
      </c>
      <c r="I84" s="398">
        <v>2015</v>
      </c>
      <c r="J84" s="398">
        <v>2016</v>
      </c>
      <c r="K84" s="398">
        <v>2016</v>
      </c>
      <c r="L84" s="644"/>
      <c r="M84" s="398"/>
    </row>
    <row r="85" spans="1:22" ht="29.25" hidden="1" customHeight="1" x14ac:dyDescent="0.2">
      <c r="B85" s="648" t="s">
        <v>186</v>
      </c>
      <c r="C85" s="649"/>
      <c r="D85" s="650"/>
      <c r="E85" s="399"/>
      <c r="F85" s="400"/>
      <c r="G85" s="400"/>
      <c r="H85" s="400"/>
      <c r="I85" s="400"/>
      <c r="J85" s="400"/>
      <c r="K85" s="400"/>
      <c r="L85" s="399"/>
      <c r="M85" s="400"/>
    </row>
    <row r="86" spans="1:22" ht="12.75" hidden="1" customHeight="1" x14ac:dyDescent="0.2">
      <c r="A86" s="392"/>
      <c r="B86" s="401"/>
      <c r="C86" s="401"/>
      <c r="D86" s="402"/>
      <c r="E86" s="402"/>
      <c r="F86" s="402"/>
      <c r="G86" s="392"/>
      <c r="H86" s="392"/>
      <c r="I86" s="392"/>
      <c r="J86" s="392"/>
      <c r="K86" s="392"/>
      <c r="L86" s="392"/>
      <c r="M86" s="392"/>
      <c r="N86" s="403"/>
      <c r="O86" s="403"/>
      <c r="P86" s="403"/>
      <c r="Q86" s="403"/>
      <c r="R86" s="403"/>
      <c r="S86" s="403"/>
      <c r="T86" s="404"/>
      <c r="U86" s="405"/>
      <c r="V86" s="404"/>
    </row>
    <row r="87" spans="1:22" ht="13.5" hidden="1" customHeight="1" x14ac:dyDescent="0.2">
      <c r="A87" s="406" t="s">
        <v>187</v>
      </c>
      <c r="B87" s="406"/>
      <c r="C87" s="406"/>
      <c r="D87" s="406"/>
      <c r="E87" s="406"/>
      <c r="F87" s="406"/>
      <c r="G87" s="406"/>
      <c r="H87" s="392"/>
      <c r="I87" s="392"/>
      <c r="J87" s="392"/>
      <c r="K87" s="392"/>
      <c r="L87" s="392"/>
      <c r="M87" s="392"/>
      <c r="N87" s="403"/>
      <c r="O87" s="403"/>
      <c r="P87" s="403"/>
      <c r="Q87" s="403"/>
      <c r="R87" s="403"/>
      <c r="S87" s="403"/>
      <c r="T87" s="404"/>
      <c r="U87" s="405"/>
      <c r="V87" s="404"/>
    </row>
    <row r="88" spans="1:22" ht="13.5" thickBot="1" x14ac:dyDescent="0.25">
      <c r="A88" s="406"/>
      <c r="B88" s="406"/>
      <c r="C88" s="406"/>
      <c r="D88" s="406"/>
      <c r="E88" s="406"/>
      <c r="F88" s="406"/>
      <c r="G88" s="406"/>
      <c r="H88" s="392"/>
      <c r="I88" s="392"/>
      <c r="J88" s="392"/>
      <c r="K88" s="392"/>
      <c r="L88" s="392"/>
      <c r="M88" s="392"/>
      <c r="N88" s="403"/>
      <c r="O88" s="403"/>
      <c r="P88" s="403"/>
      <c r="Q88" s="403"/>
      <c r="R88" s="403"/>
      <c r="T88" s="404"/>
      <c r="U88" s="405"/>
      <c r="V88" s="404"/>
    </row>
    <row r="89" spans="1:22" ht="13.5" thickBot="1" x14ac:dyDescent="0.25">
      <c r="A89" s="457" t="s">
        <v>188</v>
      </c>
      <c r="B89" s="407" t="s">
        <v>68</v>
      </c>
      <c r="C89" s="407"/>
      <c r="D89" s="408" t="s">
        <v>189</v>
      </c>
      <c r="E89" s="409" t="s">
        <v>190</v>
      </c>
      <c r="F89" s="651" t="s">
        <v>191</v>
      </c>
      <c r="G89" s="651"/>
      <c r="H89" s="651"/>
      <c r="I89" s="651"/>
      <c r="J89" s="651"/>
      <c r="K89" s="410"/>
      <c r="L89" s="403"/>
      <c r="M89" s="403"/>
    </row>
    <row r="90" spans="1:22" ht="12.75" hidden="1" customHeight="1" x14ac:dyDescent="0.2">
      <c r="A90" s="458">
        <v>1</v>
      </c>
      <c r="B90" s="411" t="s">
        <v>192</v>
      </c>
      <c r="C90" s="411"/>
      <c r="D90" s="412" t="s">
        <v>193</v>
      </c>
      <c r="E90" s="413"/>
      <c r="F90" s="414">
        <v>2012</v>
      </c>
      <c r="G90" s="414"/>
      <c r="H90" s="414">
        <v>2014</v>
      </c>
      <c r="I90" s="414">
        <v>2015</v>
      </c>
      <c r="J90" s="414">
        <v>2016</v>
      </c>
      <c r="K90" s="414">
        <v>2016</v>
      </c>
      <c r="L90" s="403"/>
      <c r="M90" s="403"/>
    </row>
    <row r="91" spans="1:22" x14ac:dyDescent="0.2">
      <c r="A91" s="415">
        <v>1</v>
      </c>
      <c r="B91" s="408" t="s">
        <v>194</v>
      </c>
      <c r="C91" s="408"/>
      <c r="D91" s="416"/>
      <c r="E91" s="417"/>
      <c r="F91" s="418"/>
      <c r="G91" s="419"/>
      <c r="H91" s="419" t="s">
        <v>195</v>
      </c>
      <c r="I91" s="419" t="s">
        <v>195</v>
      </c>
      <c r="J91" s="419" t="s">
        <v>195</v>
      </c>
      <c r="K91" s="419" t="s">
        <v>195</v>
      </c>
      <c r="L91" s="403"/>
      <c r="M91" s="403"/>
      <c r="T91" s="518"/>
    </row>
    <row r="92" spans="1:22" ht="13.5" customHeight="1" x14ac:dyDescent="0.2">
      <c r="A92" s="420">
        <v>2</v>
      </c>
      <c r="B92" s="459" t="s">
        <v>196</v>
      </c>
      <c r="C92" s="421"/>
      <c r="D92" s="422"/>
      <c r="E92" s="423"/>
      <c r="F92" s="418"/>
      <c r="G92" s="424"/>
      <c r="H92" s="425"/>
      <c r="I92" s="425"/>
      <c r="J92" s="425"/>
      <c r="K92" s="425"/>
      <c r="L92" s="403"/>
      <c r="M92" s="403"/>
    </row>
    <row r="93" spans="1:22" ht="12.75" hidden="1" customHeight="1" x14ac:dyDescent="0.2">
      <c r="A93" s="420">
        <v>4</v>
      </c>
      <c r="B93" s="421"/>
      <c r="C93" s="421"/>
      <c r="D93" s="422"/>
      <c r="E93" s="426"/>
      <c r="F93" s="419"/>
      <c r="G93" s="404"/>
      <c r="H93" s="403"/>
      <c r="I93" s="403"/>
      <c r="J93" s="403"/>
      <c r="K93" s="403"/>
      <c r="L93" s="403"/>
      <c r="M93" s="403"/>
    </row>
    <row r="94" spans="1:22" x14ac:dyDescent="0.2">
      <c r="A94" s="420">
        <v>3</v>
      </c>
      <c r="B94" s="421" t="s">
        <v>197</v>
      </c>
      <c r="C94" s="421"/>
      <c r="D94" s="422" t="s">
        <v>87</v>
      </c>
      <c r="E94" s="427">
        <v>0.78769999999999996</v>
      </c>
      <c r="F94" s="419"/>
      <c r="G94" s="404"/>
      <c r="H94" s="403"/>
      <c r="I94" s="403"/>
      <c r="J94" s="403"/>
      <c r="K94" s="403"/>
      <c r="L94" s="403"/>
      <c r="M94" s="403"/>
    </row>
    <row r="95" spans="1:22" x14ac:dyDescent="0.2">
      <c r="A95" s="420">
        <v>4</v>
      </c>
      <c r="B95" s="421" t="s">
        <v>198</v>
      </c>
      <c r="C95" s="421"/>
      <c r="D95" s="422" t="s">
        <v>87</v>
      </c>
      <c r="E95" s="428">
        <v>0.5</v>
      </c>
      <c r="F95" s="404"/>
      <c r="G95" s="404"/>
      <c r="H95" s="403"/>
      <c r="I95" s="403"/>
      <c r="J95" s="403"/>
      <c r="K95" s="403"/>
      <c r="L95" s="403"/>
      <c r="M95" s="403"/>
    </row>
    <row r="96" spans="1:22" x14ac:dyDescent="0.2">
      <c r="A96" s="420">
        <v>5</v>
      </c>
      <c r="B96" s="349" t="s">
        <v>167</v>
      </c>
      <c r="C96" s="429"/>
      <c r="D96" s="422" t="s">
        <v>87</v>
      </c>
      <c r="E96" s="430">
        <v>6.3500000000000001E-2</v>
      </c>
      <c r="R96" s="522"/>
      <c r="S96" s="522"/>
      <c r="T96" s="522"/>
    </row>
    <row r="97" spans="1:20" x14ac:dyDescent="0.2">
      <c r="A97" s="420">
        <v>6</v>
      </c>
      <c r="B97" s="431" t="s">
        <v>168</v>
      </c>
      <c r="C97" s="429"/>
      <c r="D97" s="422" t="s">
        <v>87</v>
      </c>
      <c r="E97" s="432">
        <v>1.4999999999999999E-2</v>
      </c>
      <c r="R97" s="522"/>
      <c r="S97" s="522"/>
      <c r="T97" s="522"/>
    </row>
    <row r="98" spans="1:20" ht="14.25" thickBot="1" x14ac:dyDescent="0.3">
      <c r="A98" s="433">
        <v>7</v>
      </c>
      <c r="B98" s="434" t="s">
        <v>173</v>
      </c>
      <c r="C98" s="435"/>
      <c r="D98" s="422" t="s">
        <v>87</v>
      </c>
      <c r="E98" s="455">
        <v>1.4999999999999999E-2</v>
      </c>
      <c r="R98" s="522"/>
      <c r="S98" s="523"/>
      <c r="T98" s="524"/>
    </row>
    <row r="99" spans="1:20" x14ac:dyDescent="0.2">
      <c r="E99" s="436"/>
      <c r="R99" s="522"/>
      <c r="S99" s="522"/>
      <c r="T99" s="522"/>
    </row>
    <row r="100" spans="1:20" x14ac:dyDescent="0.2">
      <c r="B100" s="437"/>
      <c r="C100" s="437"/>
      <c r="R100" s="522"/>
      <c r="S100" s="522"/>
      <c r="T100" s="522"/>
    </row>
    <row r="101" spans="1:20" x14ac:dyDescent="0.2">
      <c r="B101" s="438" t="s">
        <v>199</v>
      </c>
      <c r="E101" s="438" t="s">
        <v>200</v>
      </c>
      <c r="G101" s="439" t="s">
        <v>201</v>
      </c>
    </row>
    <row r="102" spans="1:20" x14ac:dyDescent="0.2">
      <c r="G102" s="440" t="s">
        <v>202</v>
      </c>
    </row>
  </sheetData>
  <mergeCells count="32">
    <mergeCell ref="L82:S82"/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  <mergeCell ref="F89:J89"/>
    <mergeCell ref="R5:R7"/>
    <mergeCell ref="S5:S7"/>
    <mergeCell ref="T5:T7"/>
    <mergeCell ref="E6:E7"/>
    <mergeCell ref="F6:G6"/>
    <mergeCell ref="H6:H7"/>
    <mergeCell ref="I6:I7"/>
    <mergeCell ref="J6:J7"/>
    <mergeCell ref="K6:K7"/>
    <mergeCell ref="L5:L7"/>
    <mergeCell ref="M5:M7"/>
    <mergeCell ref="N5:N7"/>
    <mergeCell ref="O5:O7"/>
    <mergeCell ref="P5:P7"/>
    <mergeCell ref="Q5:Q7"/>
    <mergeCell ref="B83:D84"/>
    <mergeCell ref="E83:E84"/>
    <mergeCell ref="F83:J83"/>
    <mergeCell ref="L83:L84"/>
    <mergeCell ref="B85:D85"/>
  </mergeCells>
  <pageMargins left="0" right="0" top="0" bottom="0" header="0" footer="0"/>
  <pageSetup paperSize="9" scale="49" fitToWidth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showGridLines="0" view="pageBreakPreview" zoomScale="70" zoomScaleNormal="70" zoomScaleSheetLayoutView="70" workbookViewId="0">
      <selection activeCell="C15" sqref="C15"/>
    </sheetView>
  </sheetViews>
  <sheetFormatPr defaultColWidth="8.85546875" defaultRowHeight="12.75" x14ac:dyDescent="0.2"/>
  <cols>
    <col min="1" max="1" width="3" style="330" customWidth="1"/>
    <col min="2" max="2" width="6.7109375" style="330" customWidth="1"/>
    <col min="3" max="3" width="76.42578125" style="330" customWidth="1"/>
    <col min="4" max="4" width="7" style="330" hidden="1" customWidth="1"/>
    <col min="5" max="5" width="12.5703125" style="330" customWidth="1"/>
    <col min="6" max="6" width="11.7109375" style="330" customWidth="1"/>
    <col min="7" max="8" width="11.7109375" style="330" hidden="1" customWidth="1"/>
    <col min="9" max="9" width="13.7109375" style="330" hidden="1" customWidth="1"/>
    <col min="10" max="10" width="11.7109375" style="330" hidden="1" customWidth="1"/>
    <col min="11" max="12" width="11.7109375" style="330" customWidth="1"/>
    <col min="13" max="13" width="30.140625" style="330" hidden="1" customWidth="1"/>
    <col min="14" max="15" width="11.7109375" style="330" customWidth="1"/>
    <col min="16" max="16" width="20.140625" style="330" customWidth="1"/>
    <col min="17" max="17" width="14.42578125" style="330" customWidth="1"/>
    <col min="18" max="18" width="11.7109375" style="330" customWidth="1"/>
    <col min="19" max="19" width="16.5703125" style="330" customWidth="1"/>
    <col min="20" max="16384" width="8.85546875" style="330"/>
  </cols>
  <sheetData>
    <row r="1" spans="1:19" ht="15.75" x14ac:dyDescent="0.25">
      <c r="A1" s="329"/>
      <c r="B1" s="329"/>
      <c r="R1" s="668" t="s">
        <v>140</v>
      </c>
      <c r="S1" s="668"/>
    </row>
    <row r="2" spans="1:19" x14ac:dyDescent="0.2">
      <c r="C2" s="669" t="s">
        <v>141</v>
      </c>
      <c r="D2" s="669"/>
      <c r="E2" s="669"/>
      <c r="F2" s="669"/>
      <c r="G2" s="669"/>
      <c r="H2" s="669"/>
      <c r="I2" s="669"/>
      <c r="J2" s="669"/>
      <c r="K2" s="669"/>
      <c r="L2" s="669"/>
      <c r="M2" s="669"/>
      <c r="N2" s="669"/>
      <c r="O2" s="669"/>
      <c r="P2" s="669"/>
      <c r="Q2" s="463"/>
      <c r="R2" s="463"/>
      <c r="S2" s="463"/>
    </row>
    <row r="3" spans="1:19" ht="13.5" thickBot="1" x14ac:dyDescent="0.25"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463"/>
      <c r="P3" s="463"/>
      <c r="Q3" s="463"/>
      <c r="R3" s="463"/>
      <c r="S3" s="463" t="s">
        <v>142</v>
      </c>
    </row>
    <row r="4" spans="1:19" ht="12.75" customHeight="1" x14ac:dyDescent="0.2">
      <c r="A4" s="716" t="s">
        <v>143</v>
      </c>
      <c r="B4" s="676"/>
      <c r="C4" s="673" t="s">
        <v>144</v>
      </c>
      <c r="D4" s="676" t="s">
        <v>145</v>
      </c>
      <c r="E4" s="679" t="s">
        <v>146</v>
      </c>
      <c r="F4" s="680"/>
      <c r="G4" s="680"/>
      <c r="H4" s="680"/>
      <c r="I4" s="680"/>
      <c r="J4" s="680"/>
      <c r="K4" s="680"/>
      <c r="L4" s="680"/>
      <c r="M4" s="680"/>
      <c r="N4" s="719"/>
      <c r="O4" s="464"/>
      <c r="P4" s="679" t="s">
        <v>147</v>
      </c>
      <c r="Q4" s="680"/>
      <c r="R4" s="680"/>
      <c r="S4" s="681"/>
    </row>
    <row r="5" spans="1:19" ht="12.75" customHeight="1" x14ac:dyDescent="0.2">
      <c r="A5" s="717"/>
      <c r="B5" s="677"/>
      <c r="C5" s="674"/>
      <c r="D5" s="677"/>
      <c r="E5" s="682" t="s">
        <v>148</v>
      </c>
      <c r="F5" s="684" t="s">
        <v>111</v>
      </c>
      <c r="G5" s="685"/>
      <c r="H5" s="685"/>
      <c r="I5" s="685"/>
      <c r="J5" s="685"/>
      <c r="K5" s="685"/>
      <c r="L5" s="685"/>
      <c r="M5" s="685"/>
      <c r="N5" s="720"/>
      <c r="O5" s="494"/>
      <c r="P5" s="721" t="s">
        <v>149</v>
      </c>
      <c r="Q5" s="652" t="s">
        <v>69</v>
      </c>
      <c r="R5" s="652" t="s">
        <v>70</v>
      </c>
      <c r="S5" s="655" t="s">
        <v>155</v>
      </c>
    </row>
    <row r="6" spans="1:19" ht="15" customHeight="1" x14ac:dyDescent="0.2">
      <c r="A6" s="717"/>
      <c r="B6" s="677"/>
      <c r="C6" s="674"/>
      <c r="D6" s="677"/>
      <c r="E6" s="682"/>
      <c r="F6" s="658" t="s">
        <v>156</v>
      </c>
      <c r="G6" s="660" t="s">
        <v>157</v>
      </c>
      <c r="H6" s="660"/>
      <c r="I6" s="660"/>
      <c r="J6" s="660" t="s">
        <v>158</v>
      </c>
      <c r="K6" s="658" t="s">
        <v>69</v>
      </c>
      <c r="L6" s="658" t="s">
        <v>70</v>
      </c>
      <c r="M6" s="658" t="s">
        <v>165</v>
      </c>
      <c r="N6" s="658" t="s">
        <v>225</v>
      </c>
      <c r="O6" s="715" t="s">
        <v>92</v>
      </c>
      <c r="P6" s="722"/>
      <c r="Q6" s="653"/>
      <c r="R6" s="653"/>
      <c r="S6" s="656"/>
    </row>
    <row r="7" spans="1:19" ht="91.5" customHeight="1" thickBot="1" x14ac:dyDescent="0.25">
      <c r="A7" s="718"/>
      <c r="B7" s="678"/>
      <c r="C7" s="675"/>
      <c r="D7" s="678"/>
      <c r="E7" s="683"/>
      <c r="F7" s="659"/>
      <c r="G7" s="462" t="s">
        <v>160</v>
      </c>
      <c r="H7" s="462" t="s">
        <v>161</v>
      </c>
      <c r="I7" s="462" t="s">
        <v>219</v>
      </c>
      <c r="J7" s="661"/>
      <c r="K7" s="659"/>
      <c r="L7" s="659"/>
      <c r="M7" s="659"/>
      <c r="N7" s="659"/>
      <c r="O7" s="663"/>
      <c r="P7" s="723"/>
      <c r="Q7" s="654"/>
      <c r="R7" s="654"/>
      <c r="S7" s="657"/>
    </row>
    <row r="8" spans="1:19" ht="13.5" thickBot="1" x14ac:dyDescent="0.25">
      <c r="A8" s="696">
        <v>1</v>
      </c>
      <c r="B8" s="697"/>
      <c r="C8" s="496">
        <v>2</v>
      </c>
      <c r="D8" s="495">
        <v>3</v>
      </c>
      <c r="E8" s="479">
        <v>3</v>
      </c>
      <c r="F8" s="480">
        <v>4</v>
      </c>
      <c r="G8" s="480">
        <v>6</v>
      </c>
      <c r="H8" s="480">
        <v>7</v>
      </c>
      <c r="I8" s="480">
        <v>8</v>
      </c>
      <c r="J8" s="480">
        <v>9</v>
      </c>
      <c r="K8" s="480">
        <v>5</v>
      </c>
      <c r="L8" s="480">
        <v>6</v>
      </c>
      <c r="M8" s="480">
        <v>12</v>
      </c>
      <c r="N8" s="480">
        <v>13</v>
      </c>
      <c r="O8" s="481">
        <v>7</v>
      </c>
      <c r="P8" s="479">
        <v>8</v>
      </c>
      <c r="Q8" s="480">
        <v>9</v>
      </c>
      <c r="R8" s="480">
        <v>10</v>
      </c>
      <c r="S8" s="481">
        <v>11</v>
      </c>
    </row>
    <row r="9" spans="1:19" ht="13.5" x14ac:dyDescent="0.2">
      <c r="A9" s="698" t="s">
        <v>162</v>
      </c>
      <c r="B9" s="699"/>
      <c r="C9" s="700" t="s">
        <v>256</v>
      </c>
      <c r="D9" s="701"/>
      <c r="E9" s="701"/>
      <c r="F9" s="701"/>
      <c r="G9" s="701"/>
      <c r="H9" s="701"/>
      <c r="I9" s="701"/>
      <c r="J9" s="701"/>
      <c r="K9" s="701"/>
      <c r="L9" s="701"/>
      <c r="M9" s="701"/>
      <c r="N9" s="701"/>
      <c r="O9" s="701"/>
      <c r="P9" s="701"/>
      <c r="Q9" s="701"/>
      <c r="R9" s="701"/>
      <c r="S9" s="702"/>
    </row>
    <row r="10" spans="1:19" ht="14.25" thickBot="1" x14ac:dyDescent="0.3">
      <c r="A10" s="703" t="s">
        <v>163</v>
      </c>
      <c r="B10" s="704"/>
      <c r="C10" s="705" t="s">
        <v>257</v>
      </c>
      <c r="D10" s="706"/>
      <c r="E10" s="707"/>
      <c r="F10" s="707"/>
      <c r="G10" s="707"/>
      <c r="H10" s="707"/>
      <c r="I10" s="707"/>
      <c r="J10" s="707"/>
      <c r="K10" s="707"/>
      <c r="L10" s="707"/>
      <c r="M10" s="707"/>
      <c r="N10" s="707"/>
      <c r="O10" s="707"/>
      <c r="P10" s="707"/>
      <c r="Q10" s="707"/>
      <c r="R10" s="707"/>
      <c r="S10" s="708"/>
    </row>
    <row r="11" spans="1:19" ht="13.5" x14ac:dyDescent="0.25">
      <c r="A11" s="689" t="s">
        <v>305</v>
      </c>
      <c r="B11" s="690"/>
      <c r="C11" s="568" t="s">
        <v>251</v>
      </c>
      <c r="D11" s="540"/>
      <c r="E11" s="538">
        <v>344570</v>
      </c>
      <c r="F11" s="544">
        <v>165599</v>
      </c>
      <c r="G11" s="544"/>
      <c r="H11" s="544"/>
      <c r="I11" s="544"/>
      <c r="J11" s="544"/>
      <c r="K11" s="544">
        <v>107639</v>
      </c>
      <c r="L11" s="544">
        <v>66240</v>
      </c>
      <c r="M11" s="544"/>
      <c r="N11" s="544">
        <v>5092</v>
      </c>
      <c r="O11" s="547">
        <v>3941.34</v>
      </c>
      <c r="P11" s="551"/>
      <c r="Q11" s="552"/>
      <c r="R11" s="571"/>
      <c r="S11" s="578"/>
    </row>
    <row r="12" spans="1:19" ht="13.5" x14ac:dyDescent="0.25">
      <c r="A12" s="687" t="s">
        <v>306</v>
      </c>
      <c r="B12" s="688"/>
      <c r="C12" s="569" t="s">
        <v>214</v>
      </c>
      <c r="D12" s="541"/>
      <c r="E12" s="539">
        <v>47487</v>
      </c>
      <c r="F12" s="545">
        <v>22822</v>
      </c>
      <c r="G12" s="545"/>
      <c r="H12" s="545"/>
      <c r="I12" s="545"/>
      <c r="J12" s="545"/>
      <c r="K12" s="545">
        <v>14834</v>
      </c>
      <c r="L12" s="545">
        <v>9129</v>
      </c>
      <c r="M12" s="545"/>
      <c r="N12" s="545">
        <v>702</v>
      </c>
      <c r="O12" s="548">
        <v>626.88</v>
      </c>
      <c r="P12" s="553"/>
      <c r="Q12" s="550"/>
      <c r="R12" s="572"/>
      <c r="S12" s="579"/>
    </row>
    <row r="13" spans="1:19" ht="13.5" x14ac:dyDescent="0.25">
      <c r="A13" s="687" t="s">
        <v>307</v>
      </c>
      <c r="B13" s="688"/>
      <c r="C13" s="569" t="s">
        <v>252</v>
      </c>
      <c r="D13" s="541"/>
      <c r="E13" s="539">
        <v>34362</v>
      </c>
      <c r="F13" s="545">
        <v>16514</v>
      </c>
      <c r="G13" s="545"/>
      <c r="H13" s="545"/>
      <c r="I13" s="545"/>
      <c r="J13" s="545"/>
      <c r="K13" s="545">
        <v>10734</v>
      </c>
      <c r="L13" s="545">
        <v>6606</v>
      </c>
      <c r="M13" s="545"/>
      <c r="N13" s="545">
        <v>508</v>
      </c>
      <c r="O13" s="548">
        <v>442.54</v>
      </c>
      <c r="P13" s="553"/>
      <c r="Q13" s="550"/>
      <c r="R13" s="572"/>
      <c r="S13" s="579"/>
    </row>
    <row r="14" spans="1:19" ht="13.5" x14ac:dyDescent="0.25">
      <c r="A14" s="687" t="s">
        <v>308</v>
      </c>
      <c r="B14" s="688"/>
      <c r="C14" s="569" t="s">
        <v>215</v>
      </c>
      <c r="D14" s="541"/>
      <c r="E14" s="539">
        <v>59341</v>
      </c>
      <c r="F14" s="545">
        <v>28519</v>
      </c>
      <c r="G14" s="545"/>
      <c r="H14" s="545"/>
      <c r="I14" s="545"/>
      <c r="J14" s="545"/>
      <c r="K14" s="545">
        <v>18537</v>
      </c>
      <c r="L14" s="545">
        <v>11408</v>
      </c>
      <c r="M14" s="545"/>
      <c r="N14" s="545">
        <v>877</v>
      </c>
      <c r="O14" s="548">
        <v>744.41</v>
      </c>
      <c r="P14" s="553"/>
      <c r="Q14" s="550"/>
      <c r="R14" s="572"/>
      <c r="S14" s="579"/>
    </row>
    <row r="15" spans="1:19" ht="13.5" x14ac:dyDescent="0.25">
      <c r="A15" s="687" t="s">
        <v>309</v>
      </c>
      <c r="B15" s="688"/>
      <c r="C15" s="569" t="s">
        <v>253</v>
      </c>
      <c r="D15" s="541"/>
      <c r="E15" s="539">
        <v>2960</v>
      </c>
      <c r="F15" s="545">
        <v>1402</v>
      </c>
      <c r="G15" s="545"/>
      <c r="H15" s="545"/>
      <c r="I15" s="545"/>
      <c r="J15" s="545"/>
      <c r="K15" s="545">
        <v>953</v>
      </c>
      <c r="L15" s="545">
        <v>561</v>
      </c>
      <c r="M15" s="545"/>
      <c r="N15" s="545">
        <v>44</v>
      </c>
      <c r="O15" s="548">
        <v>31.44</v>
      </c>
      <c r="P15" s="553"/>
      <c r="Q15" s="550"/>
      <c r="R15" s="572"/>
      <c r="S15" s="579"/>
    </row>
    <row r="16" spans="1:19" ht="13.5" x14ac:dyDescent="0.25">
      <c r="A16" s="687" t="s">
        <v>310</v>
      </c>
      <c r="B16" s="688"/>
      <c r="C16" s="569" t="s">
        <v>254</v>
      </c>
      <c r="D16" s="541"/>
      <c r="E16" s="539">
        <v>70045</v>
      </c>
      <c r="F16" s="545">
        <v>33178</v>
      </c>
      <c r="G16" s="545"/>
      <c r="H16" s="545"/>
      <c r="I16" s="545"/>
      <c r="J16" s="545"/>
      <c r="K16" s="545">
        <v>22561</v>
      </c>
      <c r="L16" s="545">
        <v>13271</v>
      </c>
      <c r="M16" s="545"/>
      <c r="N16" s="545">
        <v>1035</v>
      </c>
      <c r="O16" s="548">
        <v>713.51</v>
      </c>
      <c r="P16" s="553"/>
      <c r="Q16" s="550"/>
      <c r="R16" s="572"/>
      <c r="S16" s="579"/>
    </row>
    <row r="17" spans="1:19" ht="14.25" thickBot="1" x14ac:dyDescent="0.3">
      <c r="A17" s="713" t="s">
        <v>311</v>
      </c>
      <c r="B17" s="714"/>
      <c r="C17" s="570" t="s">
        <v>255</v>
      </c>
      <c r="D17" s="542"/>
      <c r="E17" s="543">
        <v>33716</v>
      </c>
      <c r="F17" s="546">
        <v>15970</v>
      </c>
      <c r="G17" s="546"/>
      <c r="H17" s="546"/>
      <c r="I17" s="546"/>
      <c r="J17" s="546"/>
      <c r="K17" s="546">
        <v>10860</v>
      </c>
      <c r="L17" s="546">
        <v>6388</v>
      </c>
      <c r="M17" s="546"/>
      <c r="N17" s="546">
        <v>498</v>
      </c>
      <c r="O17" s="549">
        <v>343.42</v>
      </c>
      <c r="P17" s="554"/>
      <c r="Q17" s="555"/>
      <c r="R17" s="573"/>
      <c r="S17" s="580"/>
    </row>
    <row r="18" spans="1:19" ht="13.5" thickBot="1" x14ac:dyDescent="0.25">
      <c r="A18" s="585"/>
      <c r="B18" s="586"/>
      <c r="C18" s="587" t="s">
        <v>220</v>
      </c>
      <c r="D18" s="588"/>
      <c r="E18" s="589">
        <v>592481</v>
      </c>
      <c r="F18" s="590">
        <v>284004</v>
      </c>
      <c r="G18" s="590" t="e">
        <v>#REF!</v>
      </c>
      <c r="H18" s="590" t="e">
        <v>#REF!</v>
      </c>
      <c r="I18" s="590" t="e">
        <v>#REF!</v>
      </c>
      <c r="J18" s="590" t="e">
        <v>#REF!</v>
      </c>
      <c r="K18" s="590">
        <v>186118</v>
      </c>
      <c r="L18" s="590">
        <v>113603</v>
      </c>
      <c r="M18" s="591" t="e">
        <v>#REF!</v>
      </c>
      <c r="N18" s="591">
        <v>8756</v>
      </c>
      <c r="O18" s="592">
        <v>6843.54</v>
      </c>
      <c r="P18" s="593"/>
      <c r="Q18" s="593"/>
      <c r="R18" s="594"/>
      <c r="S18" s="595"/>
    </row>
    <row r="19" spans="1:19" x14ac:dyDescent="0.2">
      <c r="A19" s="466"/>
      <c r="B19" s="497"/>
      <c r="C19" s="355" t="s">
        <v>228</v>
      </c>
      <c r="D19" s="500"/>
      <c r="E19" s="529"/>
      <c r="F19" s="349"/>
      <c r="G19" s="349"/>
      <c r="H19" s="349"/>
      <c r="I19" s="349"/>
      <c r="J19" s="349"/>
      <c r="K19" s="349"/>
      <c r="L19" s="349"/>
      <c r="M19" s="349"/>
      <c r="N19" s="349"/>
      <c r="O19" s="487"/>
      <c r="P19" s="482"/>
      <c r="Q19" s="350"/>
      <c r="R19" s="574"/>
      <c r="S19" s="581"/>
    </row>
    <row r="20" spans="1:19" ht="13.5" x14ac:dyDescent="0.2">
      <c r="A20" s="466"/>
      <c r="B20" s="497"/>
      <c r="C20" s="513" t="s">
        <v>226</v>
      </c>
      <c r="D20" s="500"/>
      <c r="E20" s="529"/>
      <c r="F20" s="349"/>
      <c r="G20" s="349"/>
      <c r="H20" s="349"/>
      <c r="I20" s="349"/>
      <c r="J20" s="349"/>
      <c r="K20" s="349"/>
      <c r="L20" s="349"/>
      <c r="M20" s="349"/>
      <c r="N20" s="349"/>
      <c r="O20" s="487"/>
      <c r="P20" s="482"/>
      <c r="Q20" s="350"/>
      <c r="R20" s="574"/>
      <c r="S20" s="581"/>
    </row>
    <row r="21" spans="1:19" ht="13.5" x14ac:dyDescent="0.2">
      <c r="A21" s="466"/>
      <c r="B21" s="497"/>
      <c r="C21" s="514" t="s">
        <v>221</v>
      </c>
      <c r="D21" s="501"/>
      <c r="E21" s="486"/>
      <c r="F21" s="349"/>
      <c r="G21" s="349"/>
      <c r="H21" s="349"/>
      <c r="I21" s="349"/>
      <c r="J21" s="349"/>
      <c r="K21" s="349"/>
      <c r="L21" s="349"/>
      <c r="M21" s="349"/>
      <c r="N21" s="349"/>
      <c r="O21" s="487"/>
      <c r="P21" s="482"/>
      <c r="Q21" s="350"/>
      <c r="R21" s="574"/>
      <c r="S21" s="581"/>
    </row>
    <row r="22" spans="1:19" x14ac:dyDescent="0.2">
      <c r="A22" s="466"/>
      <c r="B22" s="497"/>
      <c r="C22" s="352" t="s">
        <v>171</v>
      </c>
      <c r="D22" s="502"/>
      <c r="E22" s="486"/>
      <c r="F22" s="349"/>
      <c r="G22" s="349"/>
      <c r="H22" s="349"/>
      <c r="I22" s="349"/>
      <c r="J22" s="349"/>
      <c r="K22" s="349"/>
      <c r="L22" s="349"/>
      <c r="M22" s="349"/>
      <c r="N22" s="349"/>
      <c r="O22" s="487"/>
      <c r="P22" s="482"/>
      <c r="Q22" s="350"/>
      <c r="R22" s="574"/>
      <c r="S22" s="581"/>
    </row>
    <row r="23" spans="1:19" x14ac:dyDescent="0.2">
      <c r="A23" s="466"/>
      <c r="B23" s="497"/>
      <c r="C23" s="347" t="s">
        <v>172</v>
      </c>
      <c r="D23" s="503"/>
      <c r="E23" s="486"/>
      <c r="F23" s="349"/>
      <c r="G23" s="349"/>
      <c r="H23" s="349"/>
      <c r="I23" s="349"/>
      <c r="J23" s="349"/>
      <c r="K23" s="349"/>
      <c r="L23" s="349"/>
      <c r="M23" s="349"/>
      <c r="N23" s="349"/>
      <c r="O23" s="487"/>
      <c r="P23" s="482"/>
      <c r="Q23" s="350"/>
      <c r="R23" s="574"/>
      <c r="S23" s="581"/>
    </row>
    <row r="24" spans="1:19" ht="13.5" x14ac:dyDescent="0.2">
      <c r="A24" s="466"/>
      <c r="B24" s="497"/>
      <c r="C24" s="513" t="s">
        <v>173</v>
      </c>
      <c r="D24" s="500"/>
      <c r="E24" s="486"/>
      <c r="F24" s="349"/>
      <c r="G24" s="349"/>
      <c r="H24" s="349"/>
      <c r="I24" s="349"/>
      <c r="J24" s="349"/>
      <c r="K24" s="349"/>
      <c r="L24" s="349"/>
      <c r="M24" s="349"/>
      <c r="N24" s="349"/>
      <c r="O24" s="487"/>
      <c r="P24" s="482"/>
      <c r="Q24" s="350"/>
      <c r="R24" s="574"/>
      <c r="S24" s="581"/>
    </row>
    <row r="25" spans="1:19" x14ac:dyDescent="0.2">
      <c r="A25" s="467"/>
      <c r="B25" s="498"/>
      <c r="C25" s="507" t="s">
        <v>174</v>
      </c>
      <c r="D25" s="504"/>
      <c r="E25" s="488"/>
      <c r="F25" s="468"/>
      <c r="G25" s="468"/>
      <c r="H25" s="468"/>
      <c r="I25" s="468"/>
      <c r="J25" s="468"/>
      <c r="K25" s="468"/>
      <c r="L25" s="468"/>
      <c r="M25" s="468"/>
      <c r="N25" s="468"/>
      <c r="O25" s="489"/>
      <c r="P25" s="483"/>
      <c r="Q25" s="469"/>
      <c r="R25" s="575"/>
      <c r="S25" s="582"/>
    </row>
    <row r="26" spans="1:19" x14ac:dyDescent="0.2">
      <c r="A26" s="467"/>
      <c r="B26" s="498"/>
      <c r="C26" s="368" t="s">
        <v>175</v>
      </c>
      <c r="D26" s="505"/>
      <c r="E26" s="490"/>
      <c r="F26" s="370"/>
      <c r="G26" s="370"/>
      <c r="H26" s="370"/>
      <c r="I26" s="370"/>
      <c r="J26" s="370"/>
      <c r="K26" s="370"/>
      <c r="L26" s="370"/>
      <c r="M26" s="370"/>
      <c r="N26" s="370"/>
      <c r="O26" s="491"/>
      <c r="P26" s="484"/>
      <c r="Q26" s="371"/>
      <c r="R26" s="576"/>
      <c r="S26" s="583"/>
    </row>
    <row r="27" spans="1:19" ht="13.5" thickBot="1" x14ac:dyDescent="0.25">
      <c r="A27" s="470"/>
      <c r="B27" s="499"/>
      <c r="C27" s="373" t="s">
        <v>176</v>
      </c>
      <c r="D27" s="506"/>
      <c r="E27" s="492"/>
      <c r="F27" s="375"/>
      <c r="G27" s="375"/>
      <c r="H27" s="375"/>
      <c r="I27" s="375"/>
      <c r="J27" s="375"/>
      <c r="K27" s="375"/>
      <c r="L27" s="375"/>
      <c r="M27" s="375"/>
      <c r="N27" s="375"/>
      <c r="O27" s="493"/>
      <c r="P27" s="485"/>
      <c r="Q27" s="376"/>
      <c r="R27" s="577"/>
      <c r="S27" s="584"/>
    </row>
    <row r="28" spans="1:19" ht="13.5" hidden="1" customHeight="1" x14ac:dyDescent="0.2">
      <c r="A28" s="377"/>
      <c r="B28" s="471"/>
      <c r="C28" s="378" t="s">
        <v>177</v>
      </c>
      <c r="D28" s="378"/>
      <c r="E28" s="379"/>
      <c r="F28" s="379"/>
      <c r="G28" s="379"/>
      <c r="H28" s="379"/>
      <c r="I28" s="379"/>
      <c r="J28" s="379"/>
      <c r="K28" s="379"/>
      <c r="L28" s="379"/>
      <c r="M28" s="379"/>
      <c r="N28" s="379"/>
      <c r="O28" s="379"/>
      <c r="P28" s="379"/>
      <c r="Q28" s="380"/>
      <c r="R28" s="380"/>
      <c r="S28" s="380"/>
    </row>
    <row r="29" spans="1:19" ht="13.5" hidden="1" customHeight="1" x14ac:dyDescent="0.2">
      <c r="A29" s="381"/>
      <c r="B29" s="472"/>
      <c r="C29" s="382" t="s">
        <v>178</v>
      </c>
      <c r="D29" s="382"/>
      <c r="E29" s="383"/>
      <c r="F29" s="383"/>
      <c r="G29" s="383"/>
      <c r="H29" s="383"/>
      <c r="I29" s="383"/>
      <c r="J29" s="383"/>
      <c r="K29" s="383"/>
      <c r="L29" s="383"/>
      <c r="M29" s="383"/>
      <c r="N29" s="383"/>
      <c r="O29" s="383"/>
      <c r="P29" s="383"/>
      <c r="Q29" s="384"/>
      <c r="R29" s="384"/>
      <c r="S29" s="384"/>
    </row>
    <row r="30" spans="1:19" ht="13.5" hidden="1" customHeight="1" x14ac:dyDescent="0.2">
      <c r="A30" s="381"/>
      <c r="B30" s="472"/>
      <c r="C30" s="382" t="s">
        <v>179</v>
      </c>
      <c r="D30" s="382"/>
      <c r="E30" s="383"/>
      <c r="F30" s="383"/>
      <c r="G30" s="383"/>
      <c r="H30" s="383"/>
      <c r="I30" s="383"/>
      <c r="J30" s="383"/>
      <c r="K30" s="383"/>
      <c r="L30" s="383"/>
      <c r="M30" s="383"/>
      <c r="N30" s="383"/>
      <c r="O30" s="383"/>
      <c r="P30" s="383"/>
      <c r="Q30" s="384"/>
      <c r="R30" s="384"/>
      <c r="S30" s="384"/>
    </row>
    <row r="31" spans="1:19" ht="13.5" hidden="1" customHeight="1" x14ac:dyDescent="0.2">
      <c r="A31" s="381"/>
      <c r="B31" s="472"/>
      <c r="C31" s="382" t="s">
        <v>180</v>
      </c>
      <c r="D31" s="382"/>
      <c r="E31" s="383"/>
      <c r="F31" s="383"/>
      <c r="G31" s="383"/>
      <c r="H31" s="383"/>
      <c r="I31" s="383"/>
      <c r="J31" s="383"/>
      <c r="K31" s="383"/>
      <c r="L31" s="383"/>
      <c r="M31" s="383"/>
      <c r="N31" s="383"/>
      <c r="O31" s="383"/>
      <c r="P31" s="383"/>
      <c r="Q31" s="384"/>
      <c r="R31" s="384"/>
      <c r="S31" s="384"/>
    </row>
    <row r="32" spans="1:19" ht="13.5" hidden="1" customHeight="1" x14ac:dyDescent="0.2">
      <c r="A32" s="381"/>
      <c r="B32" s="472"/>
      <c r="C32" s="382" t="s">
        <v>181</v>
      </c>
      <c r="D32" s="382"/>
      <c r="E32" s="383"/>
      <c r="F32" s="383"/>
      <c r="G32" s="383"/>
      <c r="H32" s="383"/>
      <c r="I32" s="383"/>
      <c r="J32" s="383"/>
      <c r="K32" s="383"/>
      <c r="L32" s="383"/>
      <c r="M32" s="383"/>
      <c r="N32" s="383"/>
      <c r="O32" s="383"/>
      <c r="P32" s="383"/>
      <c r="Q32" s="384"/>
      <c r="R32" s="384"/>
      <c r="S32" s="384"/>
    </row>
    <row r="33" spans="1:19" ht="13.5" hidden="1" customHeight="1" x14ac:dyDescent="0.2">
      <c r="A33" s="385"/>
      <c r="B33" s="473"/>
      <c r="C33" s="382" t="s">
        <v>182</v>
      </c>
      <c r="D33" s="386"/>
      <c r="E33" s="387"/>
      <c r="F33" s="387"/>
      <c r="G33" s="387"/>
      <c r="H33" s="387"/>
      <c r="I33" s="387"/>
      <c r="J33" s="387"/>
      <c r="K33" s="387"/>
      <c r="L33" s="387"/>
      <c r="M33" s="387"/>
      <c r="N33" s="387"/>
      <c r="O33" s="387"/>
      <c r="P33" s="387"/>
      <c r="Q33" s="460"/>
      <c r="R33" s="460"/>
      <c r="S33" s="460"/>
    </row>
    <row r="34" spans="1:19" ht="13.5" hidden="1" customHeight="1" thickBot="1" x14ac:dyDescent="0.25">
      <c r="A34" s="389"/>
      <c r="B34" s="474"/>
      <c r="C34" s="390"/>
      <c r="D34" s="390"/>
      <c r="E34" s="390"/>
      <c r="F34" s="390"/>
      <c r="G34" s="390"/>
      <c r="H34" s="390"/>
      <c r="I34" s="390"/>
      <c r="J34" s="390"/>
      <c r="K34" s="390"/>
      <c r="L34" s="390"/>
      <c r="M34" s="390"/>
      <c r="N34" s="390"/>
      <c r="O34" s="390"/>
      <c r="P34" s="390"/>
      <c r="Q34" s="391"/>
      <c r="R34" s="391"/>
      <c r="S34" s="391"/>
    </row>
    <row r="35" spans="1:19" x14ac:dyDescent="0.2">
      <c r="A35" s="392"/>
      <c r="B35" s="392"/>
      <c r="C35" s="393"/>
      <c r="D35" s="394"/>
      <c r="E35" s="394"/>
      <c r="F35" s="394"/>
      <c r="G35" s="394"/>
      <c r="H35" s="394"/>
      <c r="I35" s="394"/>
      <c r="J35" s="394"/>
      <c r="K35" s="394"/>
      <c r="L35" s="394"/>
      <c r="M35" s="394"/>
      <c r="N35" s="394"/>
      <c r="O35" s="394"/>
      <c r="P35" s="394"/>
      <c r="Q35" s="395"/>
      <c r="R35" s="395"/>
      <c r="S35" s="395"/>
    </row>
    <row r="36" spans="1:19" ht="12.75" hidden="1" customHeight="1" x14ac:dyDescent="0.2">
      <c r="C36" s="637"/>
      <c r="D36" s="638"/>
      <c r="E36" s="639"/>
      <c r="F36" s="643" t="s">
        <v>183</v>
      </c>
      <c r="G36" s="645" t="s">
        <v>184</v>
      </c>
      <c r="H36" s="646"/>
      <c r="I36" s="646"/>
      <c r="J36" s="646"/>
      <c r="K36" s="646"/>
      <c r="L36" s="647"/>
      <c r="M36" s="396"/>
      <c r="N36" s="396"/>
      <c r="O36" s="396"/>
      <c r="P36" s="643" t="s">
        <v>185</v>
      </c>
    </row>
    <row r="37" spans="1:19" ht="52.5" hidden="1" customHeight="1" x14ac:dyDescent="0.2">
      <c r="C37" s="640"/>
      <c r="D37" s="641"/>
      <c r="E37" s="642"/>
      <c r="F37" s="644"/>
      <c r="G37" s="398">
        <v>2012</v>
      </c>
      <c r="H37" s="398"/>
      <c r="I37" s="398">
        <v>2013</v>
      </c>
      <c r="J37" s="398">
        <v>2014</v>
      </c>
      <c r="K37" s="398">
        <v>2015</v>
      </c>
      <c r="L37" s="398">
        <v>2016</v>
      </c>
      <c r="M37" s="398"/>
      <c r="N37" s="398">
        <v>2016</v>
      </c>
      <c r="O37" s="475"/>
      <c r="P37" s="644"/>
    </row>
    <row r="38" spans="1:19" ht="29.25" hidden="1" customHeight="1" x14ac:dyDescent="0.2">
      <c r="C38" s="648" t="s">
        <v>186</v>
      </c>
      <c r="D38" s="649"/>
      <c r="E38" s="650"/>
      <c r="F38" s="399"/>
      <c r="G38" s="400"/>
      <c r="H38" s="400"/>
      <c r="I38" s="400"/>
      <c r="J38" s="400"/>
      <c r="K38" s="400"/>
      <c r="L38" s="400"/>
      <c r="M38" s="400"/>
      <c r="N38" s="400"/>
      <c r="O38" s="400"/>
      <c r="P38" s="399"/>
    </row>
    <row r="39" spans="1:19" ht="12.75" hidden="1" customHeight="1" x14ac:dyDescent="0.2">
      <c r="A39" s="392"/>
      <c r="B39" s="392"/>
      <c r="C39" s="401"/>
      <c r="D39" s="401"/>
      <c r="E39" s="402"/>
      <c r="F39" s="402"/>
      <c r="G39" s="402"/>
      <c r="H39" s="392"/>
      <c r="I39" s="392"/>
      <c r="J39" s="392"/>
      <c r="K39" s="392"/>
      <c r="L39" s="392"/>
      <c r="M39" s="392"/>
      <c r="N39" s="392"/>
      <c r="O39" s="392"/>
      <c r="P39" s="392"/>
      <c r="Q39" s="403"/>
      <c r="R39" s="403"/>
      <c r="S39" s="404"/>
    </row>
    <row r="40" spans="1:19" ht="13.5" hidden="1" customHeight="1" x14ac:dyDescent="0.2">
      <c r="A40" s="406" t="s">
        <v>187</v>
      </c>
      <c r="B40" s="406"/>
      <c r="C40" s="406"/>
      <c r="D40" s="406"/>
      <c r="E40" s="406"/>
      <c r="F40" s="406"/>
      <c r="G40" s="406"/>
      <c r="H40" s="406"/>
      <c r="I40" s="392"/>
      <c r="J40" s="392"/>
      <c r="K40" s="392"/>
      <c r="L40" s="392"/>
      <c r="M40" s="392"/>
      <c r="N40" s="392"/>
      <c r="O40" s="392"/>
      <c r="P40" s="392"/>
      <c r="Q40" s="403"/>
      <c r="R40" s="403"/>
      <c r="S40" s="404"/>
    </row>
    <row r="41" spans="1:19" ht="13.5" thickBot="1" x14ac:dyDescent="0.25">
      <c r="A41" s="406"/>
      <c r="B41" s="406"/>
      <c r="C41" s="406"/>
      <c r="D41" s="406"/>
      <c r="E41" s="406"/>
      <c r="F41" s="406"/>
      <c r="G41" s="406"/>
      <c r="H41" s="406"/>
      <c r="I41" s="392"/>
      <c r="J41" s="392"/>
      <c r="K41" s="392"/>
      <c r="L41" s="392"/>
      <c r="M41" s="392"/>
      <c r="N41" s="392"/>
      <c r="O41" s="392"/>
      <c r="P41" s="392"/>
      <c r="Q41" s="403"/>
      <c r="R41" s="403"/>
      <c r="S41" s="404"/>
    </row>
    <row r="42" spans="1:19" ht="13.5" thickBot="1" x14ac:dyDescent="0.25">
      <c r="A42" s="709" t="s">
        <v>188</v>
      </c>
      <c r="B42" s="710"/>
      <c r="C42" s="509" t="s">
        <v>68</v>
      </c>
      <c r="D42" s="509"/>
      <c r="E42" s="510" t="s">
        <v>189</v>
      </c>
      <c r="F42" s="511" t="s">
        <v>190</v>
      </c>
      <c r="G42" s="651" t="s">
        <v>191</v>
      </c>
      <c r="H42" s="651"/>
      <c r="I42" s="651"/>
      <c r="J42" s="651"/>
      <c r="K42" s="651"/>
      <c r="L42" s="651"/>
      <c r="M42" s="461"/>
      <c r="N42" s="461"/>
      <c r="O42" s="461"/>
      <c r="P42" s="403"/>
    </row>
    <row r="43" spans="1:19" ht="12.75" customHeight="1" x14ac:dyDescent="0.2">
      <c r="A43" s="711">
        <v>1</v>
      </c>
      <c r="B43" s="712"/>
      <c r="C43" s="408" t="s">
        <v>222</v>
      </c>
      <c r="D43" s="408"/>
      <c r="E43" s="416" t="s">
        <v>227</v>
      </c>
      <c r="F43" s="512"/>
      <c r="G43" s="414"/>
      <c r="H43" s="414"/>
      <c r="I43" s="414"/>
      <c r="J43" s="414"/>
      <c r="K43" s="414"/>
      <c r="L43" s="414"/>
      <c r="M43" s="414"/>
      <c r="N43" s="414"/>
      <c r="O43" s="414"/>
      <c r="P43" s="403"/>
    </row>
    <row r="44" spans="1:19" x14ac:dyDescent="0.2">
      <c r="A44" s="691">
        <v>2</v>
      </c>
      <c r="B44" s="692"/>
      <c r="C44" s="421" t="s">
        <v>223</v>
      </c>
      <c r="D44" s="421"/>
      <c r="E44" s="422"/>
      <c r="F44" s="558"/>
      <c r="G44" s="419" t="s">
        <v>224</v>
      </c>
      <c r="H44" s="419"/>
      <c r="I44" s="419" t="s">
        <v>195</v>
      </c>
      <c r="J44" s="419" t="s">
        <v>195</v>
      </c>
      <c r="K44" s="508"/>
      <c r="L44" s="419" t="s">
        <v>195</v>
      </c>
      <c r="M44" s="419"/>
      <c r="N44" s="419" t="s">
        <v>195</v>
      </c>
      <c r="O44" s="419"/>
      <c r="P44" s="403"/>
    </row>
    <row r="45" spans="1:19" x14ac:dyDescent="0.2">
      <c r="A45" s="694">
        <v>3</v>
      </c>
      <c r="B45" s="695"/>
      <c r="C45" s="421" t="s">
        <v>197</v>
      </c>
      <c r="D45" s="421"/>
      <c r="E45" s="422" t="s">
        <v>87</v>
      </c>
      <c r="F45" s="428">
        <v>0.56000000000000005</v>
      </c>
      <c r="G45" s="404"/>
      <c r="H45" s="404"/>
      <c r="I45" s="404"/>
      <c r="J45" s="403"/>
      <c r="K45" s="403"/>
      <c r="L45" s="403"/>
      <c r="M45" s="403"/>
      <c r="N45" s="403"/>
      <c r="O45" s="403"/>
      <c r="P45" s="403"/>
    </row>
    <row r="46" spans="1:19" x14ac:dyDescent="0.2">
      <c r="A46" s="691">
        <v>4</v>
      </c>
      <c r="B46" s="692"/>
      <c r="C46" s="421" t="s">
        <v>198</v>
      </c>
      <c r="D46" s="421"/>
      <c r="E46" s="422" t="s">
        <v>87</v>
      </c>
      <c r="F46" s="428">
        <v>0.4</v>
      </c>
      <c r="G46" s="404"/>
      <c r="H46" s="404"/>
      <c r="I46" s="404"/>
      <c r="J46" s="403"/>
      <c r="K46" s="403"/>
      <c r="L46" s="403"/>
      <c r="M46" s="403"/>
      <c r="N46" s="403"/>
      <c r="O46" s="403"/>
      <c r="P46" s="403"/>
    </row>
    <row r="47" spans="1:19" x14ac:dyDescent="0.2">
      <c r="A47" s="694">
        <v>5</v>
      </c>
      <c r="B47" s="695"/>
      <c r="C47" s="431" t="s">
        <v>221</v>
      </c>
      <c r="D47" s="429"/>
      <c r="E47" s="422" t="s">
        <v>87</v>
      </c>
      <c r="F47" s="432">
        <v>1.4999999999999999E-2</v>
      </c>
    </row>
    <row r="48" spans="1:19" x14ac:dyDescent="0.2">
      <c r="A48" s="691">
        <v>6</v>
      </c>
      <c r="B48" s="692"/>
      <c r="C48" s="431" t="s">
        <v>226</v>
      </c>
      <c r="D48" s="429"/>
      <c r="E48" s="422" t="s">
        <v>87</v>
      </c>
      <c r="F48" s="432">
        <v>1.4999999999999999E-2</v>
      </c>
    </row>
    <row r="49" spans="1:19" ht="13.5" thickBot="1" x14ac:dyDescent="0.25">
      <c r="A49" s="694">
        <v>7</v>
      </c>
      <c r="B49" s="695"/>
      <c r="C49" s="434" t="s">
        <v>173</v>
      </c>
      <c r="D49" s="435"/>
      <c r="E49" s="476" t="s">
        <v>87</v>
      </c>
      <c r="F49" s="455">
        <v>1.4999999999999999E-2</v>
      </c>
    </row>
    <row r="50" spans="1:19" x14ac:dyDescent="0.2">
      <c r="R50" s="392"/>
      <c r="S50" s="392"/>
    </row>
    <row r="51" spans="1:19" x14ac:dyDescent="0.2">
      <c r="C51" s="437"/>
      <c r="D51" s="437"/>
      <c r="R51" s="392"/>
      <c r="S51" s="392"/>
    </row>
    <row r="52" spans="1:19" ht="19.5" customHeight="1" x14ac:dyDescent="0.2">
      <c r="C52" s="438" t="s">
        <v>199</v>
      </c>
      <c r="F52" s="438" t="s">
        <v>200</v>
      </c>
      <c r="H52" s="693" t="s">
        <v>201</v>
      </c>
      <c r="I52" s="693"/>
      <c r="L52" s="477" t="s">
        <v>201</v>
      </c>
      <c r="R52" s="392"/>
      <c r="S52" s="392"/>
    </row>
    <row r="53" spans="1:19" ht="13.5" x14ac:dyDescent="0.25">
      <c r="H53" s="668" t="s">
        <v>202</v>
      </c>
      <c r="I53" s="668"/>
      <c r="L53" s="478" t="s">
        <v>202</v>
      </c>
      <c r="R53" s="520"/>
      <c r="S53" s="521"/>
    </row>
    <row r="54" spans="1:19" x14ac:dyDescent="0.2">
      <c r="L54" s="392"/>
      <c r="R54" s="392"/>
      <c r="S54" s="392"/>
    </row>
    <row r="55" spans="1:19" x14ac:dyDescent="0.2">
      <c r="R55" s="392"/>
      <c r="S55" s="392"/>
    </row>
  </sheetData>
  <mergeCells count="49"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R5:R7"/>
    <mergeCell ref="S5:S7"/>
    <mergeCell ref="F6:F7"/>
    <mergeCell ref="G6:I6"/>
    <mergeCell ref="J6:J7"/>
    <mergeCell ref="K6:K7"/>
    <mergeCell ref="L6:L7"/>
    <mergeCell ref="M6:M7"/>
    <mergeCell ref="N6:N7"/>
    <mergeCell ref="O6:O7"/>
    <mergeCell ref="Q5:Q7"/>
    <mergeCell ref="A45:B45"/>
    <mergeCell ref="A8:B8"/>
    <mergeCell ref="A9:B9"/>
    <mergeCell ref="C9:S9"/>
    <mergeCell ref="A10:B10"/>
    <mergeCell ref="C10:S10"/>
    <mergeCell ref="C36:E37"/>
    <mergeCell ref="F36:F37"/>
    <mergeCell ref="G36:L36"/>
    <mergeCell ref="P36:P37"/>
    <mergeCell ref="C38:E38"/>
    <mergeCell ref="A42:B42"/>
    <mergeCell ref="G42:L42"/>
    <mergeCell ref="A43:B43"/>
    <mergeCell ref="A44:B44"/>
    <mergeCell ref="A17:B17"/>
    <mergeCell ref="A46:B46"/>
    <mergeCell ref="H52:I52"/>
    <mergeCell ref="H53:I53"/>
    <mergeCell ref="A47:B47"/>
    <mergeCell ref="A49:B49"/>
    <mergeCell ref="A48:B48"/>
    <mergeCell ref="A15:B15"/>
    <mergeCell ref="A13:B13"/>
    <mergeCell ref="A11:B11"/>
    <mergeCell ref="A16:B16"/>
    <mergeCell ref="A14:B14"/>
    <mergeCell ref="A12:B12"/>
  </mergeCells>
  <pageMargins left="0" right="0" top="0" bottom="0" header="0" footer="0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Индекс_ КРУН </vt:lpstr>
      <vt:lpstr>экспертиза СМР</vt:lpstr>
      <vt:lpstr>СМР Форма 8</vt:lpstr>
      <vt:lpstr>ПНР Форма 8 </vt:lpstr>
      <vt:lpstr>Excel_BuiltIn__FilterDatabase_1</vt:lpstr>
      <vt:lpstr>'ПНР Форма 8 '!Область_печати</vt:lpstr>
      <vt:lpstr>'СМР Форма 8'!Область_печати</vt:lpstr>
      <vt:lpstr>'экспертиза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Инна Александровна Ваструкова</cp:lastModifiedBy>
  <cp:lastPrinted>2014-12-17T10:51:13Z</cp:lastPrinted>
  <dcterms:created xsi:type="dcterms:W3CDTF">2009-11-02T06:50:57Z</dcterms:created>
  <dcterms:modified xsi:type="dcterms:W3CDTF">2014-12-19T11:35:37Z</dcterms:modified>
</cp:coreProperties>
</file>