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19" r:id="rId1"/>
    <sheet name="Приложение 1 к форме 8" sheetId="20" r:id="rId2"/>
    <sheet name="Приложение 2 к форме 8" sheetId="21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8'!$A$1:$M$26</definedName>
    <definedName name="_xlnm.Print_Area" localSheetId="0">'Форма 8'!$A$1:$Y$71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33" i="19" l="1"/>
  <c r="K33" i="19"/>
  <c r="J33" i="19"/>
  <c r="I33" i="19"/>
  <c r="H33" i="19"/>
  <c r="G33" i="19"/>
  <c r="F33" i="19"/>
  <c r="L21" i="19"/>
  <c r="K21" i="19"/>
  <c r="J21" i="19"/>
  <c r="I21" i="19"/>
  <c r="H21" i="19"/>
  <c r="G21" i="19"/>
  <c r="F21" i="19"/>
  <c r="E21" i="19"/>
  <c r="E20" i="19"/>
  <c r="E19" i="19"/>
  <c r="E18" i="19"/>
  <c r="E17" i="19"/>
  <c r="E16" i="19"/>
  <c r="E15" i="19"/>
  <c r="E14" i="19"/>
  <c r="E13" i="19"/>
  <c r="E12" i="19"/>
  <c r="M21" i="19" l="1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26" i="19" l="1"/>
  <c r="E33" i="19" l="1"/>
  <c r="D59" i="19"/>
  <c r="D58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<sst xmlns="http://schemas.openxmlformats.org/spreadsheetml/2006/main" count="160" uniqueCount="138">
  <si>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</si>
  <si>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</si>
  <si>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</si>
  <si>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</si>
  <si>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</si>
  <si>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</si>
  <si>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</si>
  <si>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</si>
  <si>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</si>
  <si>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</si>
  <si>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</si>
  <si>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</si>
  <si>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</si>
  <si>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</si>
  <si>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</si>
  <si>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</si>
  <si>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</si>
  <si>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</si>
  <si>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</si>
  <si>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</si>
  <si>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</si>
  <si>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</si>
  <si>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</si>
  <si>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</si>
  <si>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</si>
  <si>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</si>
  <si>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</si>
  <si>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</si>
  <si>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</si>
  <si>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</si>
  <si>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</si>
  <si>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</si>
  <si>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</si>
  <si>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</si>
  <si>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</si>
  <si>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</si>
  <si>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</si>
  <si>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</si>
  <si>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</si>
  <si>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</si>
  <si>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</si>
  <si>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</si>
  <si>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</si>
  <si>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</si>
  <si>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</si>
  <si>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</si>
  <si>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</si>
  <si>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</si>
  <si>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</si>
  <si>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</si>
  <si>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</si>
  <si>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</si>
  <si>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</si>
  <si>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</si>
  <si>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</si>
  <si>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</si>
  <si>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</si>
  <si>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</si>
  <si>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 xml:space="preserve"> - Доставка материалов на объект (Приложение 3)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</si>
  <si>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</si>
  <si>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</si>
  <si>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</si>
  <si>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</si>
  <si>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</si>
  <si>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</si>
  <si>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</si>
  <si>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</si>
  <si>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</si>
  <si>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</si>
  <si>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</si>
  <si>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</si>
  <si>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</si>
  <si>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2)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</si>
  <si>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</si>
  <si>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</si>
  <si>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</si>
  <si>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</si>
  <si>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</si>
  <si>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</si>
  <si>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</si>
  <si>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</si>
  <si>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</si>
  <si>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</si>
  <si>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</si>
  <si>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</si>
  <si>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</si>
  <si>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</si>
  <si>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</si>
  <si>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</si>
  <si>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</si>
  <si>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</si>
  <si>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</si>
  <si>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</si>
  <si>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</si>
  <si>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</si>
  <si>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</si>
  <si>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</si>
  <si>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</si>
  <si>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</si>
  <si>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</si>
  <si>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</si>
  <si>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</si>
  <si>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</si>
  <si>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</si>
  <si>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</si>
  <si>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</si>
  <si>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</si>
  <si>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</si>
  <si>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</si>
  <si>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</si>
  <si>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</si>
  <si>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</si>
  <si>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</si>
  <si>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</si>
  <si>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</si>
  <si>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>Приложение 1 к форме 8</t>
  </si>
  <si>
    <t>Приложение 2 к форме 8</t>
  </si>
  <si>
    <t>02-С101(Р23)-01</t>
  </si>
  <si>
    <t xml:space="preserve">Земляные работы,песчаная подушка </t>
  </si>
  <si>
    <t>02-С101(Р23)-02</t>
  </si>
  <si>
    <t xml:space="preserve">Монтаж линейной части 159х8 </t>
  </si>
  <si>
    <t>02-С101(Р23)-03</t>
  </si>
  <si>
    <t xml:space="preserve">Защита сварных стыков </t>
  </si>
  <si>
    <t>02-С101(Р23)-04</t>
  </si>
  <si>
    <t xml:space="preserve">Стоимость материалов </t>
  </si>
  <si>
    <t>02-С101(Р23)-05</t>
  </si>
  <si>
    <t xml:space="preserve">Опознавательные знаки </t>
  </si>
  <si>
    <t>02-С101(Р23)-07</t>
  </si>
  <si>
    <t xml:space="preserve">Молниезащита и заземление </t>
  </si>
  <si>
    <t>02-С101(Р23)-08</t>
  </si>
  <si>
    <t>Монтаж технологического узла №1</t>
  </si>
  <si>
    <t>02-С101(Р23)-09</t>
  </si>
  <si>
    <t>Антикоррозийная и тепловая изоляция</t>
  </si>
  <si>
    <t>02-С101(Р23)-10</t>
  </si>
  <si>
    <t>Строительные работы узла №1</t>
  </si>
  <si>
    <t>"Обустройство Северо-Островного месторождения нефти. Куст скважин №21, 23, 24"</t>
  </si>
  <si>
    <t>Нефтегазопровод к.23 - т.вр. к.24 (нитка 2)</t>
  </si>
  <si>
    <t>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</si>
</sst>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49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0" fontId="55" fillId="30" borderId="17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4" fontId="55" fillId="28" borderId="4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1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2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2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2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3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3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4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58" fillId="28" borderId="21" xfId="352" applyNumberFormat="1" applyFont="1" applyFill="1" applyBorder="1" applyAlignment="1">
      <alignment horizontal="right" vertical="top" wrapText="1"/>
    </xf>
    <xf numFmtId="4" fontId="58" fillId="28" borderId="35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5" fillId="30" borderId="28" xfId="352" applyFont="1" applyFill="1" applyBorder="1" applyAlignment="1">
      <alignment horizontal="center" vertical="top"/>
    </xf>
    <xf numFmtId="0" fontId="55" fillId="30" borderId="37" xfId="352" applyFont="1" applyFill="1" applyBorder="1" applyAlignment="1">
      <alignment vertical="top"/>
    </xf>
    <xf numFmtId="0" fontId="55" fillId="30" borderId="29" xfId="352" applyFont="1" applyFill="1" applyBorder="1" applyAlignment="1">
      <alignment horizontal="center" vertical="top"/>
    </xf>
    <xf numFmtId="0" fontId="55" fillId="30" borderId="2" xfId="352" applyFont="1" applyFill="1" applyBorder="1" applyAlignment="1">
      <alignment horizontal="center" vertical="top"/>
    </xf>
    <xf numFmtId="0" fontId="55" fillId="30" borderId="30" xfId="352" applyFont="1" applyFill="1" applyBorder="1" applyAlignment="1">
      <alignment horizontal="center" vertical="top"/>
    </xf>
    <xf numFmtId="0" fontId="55" fillId="30" borderId="36" xfId="352" applyFont="1" applyFill="1" applyBorder="1" applyAlignment="1">
      <alignment vertical="top"/>
    </xf>
    <xf numFmtId="0" fontId="55" fillId="30" borderId="32" xfId="352" applyFont="1" applyFill="1" applyBorder="1" applyAlignment="1">
      <alignment horizontal="center" vertical="top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0" fontId="58" fillId="30" borderId="8" xfId="352" applyFont="1" applyFill="1" applyBorder="1" applyAlignment="1">
      <alignment horizontal="center" vertical="center" wrapText="1"/>
    </xf>
    <xf numFmtId="0" fontId="58" fillId="30" borderId="8" xfId="352" applyNumberFormat="1" applyFont="1" applyFill="1" applyBorder="1" applyAlignment="1">
      <alignment vertical="center" wrapText="1"/>
    </xf>
    <xf numFmtId="0" fontId="58" fillId="30" borderId="2" xfId="352" applyNumberFormat="1" applyFont="1" applyFill="1" applyBorder="1" applyAlignment="1">
      <alignment vertical="center" wrapText="1"/>
    </xf>
    <xf numFmtId="0" fontId="58" fillId="30" borderId="40" xfId="352" applyNumberFormat="1" applyFont="1" applyFill="1" applyBorder="1" applyAlignment="1">
      <alignment vertical="center" wrapText="1"/>
    </xf>
    <xf numFmtId="0" fontId="58" fillId="30" borderId="32" xfId="352" applyNumberFormat="1" applyFont="1" applyFill="1" applyBorder="1" applyAlignment="1">
      <alignment vertical="center" wrapText="1"/>
    </xf>
    <xf numFmtId="0" fontId="58" fillId="30" borderId="36" xfId="352" applyNumberFormat="1" applyFont="1" applyFill="1" applyBorder="1" applyAlignment="1">
      <alignment vertical="center" wrapText="1"/>
    </xf>
    <xf numFmtId="0" fontId="55" fillId="30" borderId="40" xfId="352" applyFont="1" applyFill="1" applyBorder="1" applyAlignment="1">
      <alignment horizontal="center" vertical="top"/>
    </xf>
    <xf numFmtId="2" fontId="58" fillId="30" borderId="32" xfId="352" applyNumberFormat="1" applyFont="1" applyFill="1" applyBorder="1" applyAlignment="1">
      <alignment horizontal="center" vertical="top" wrapText="1"/>
    </xf>
    <xf numFmtId="0" fontId="55" fillId="30" borderId="36" xfId="352" applyFont="1" applyFill="1" applyBorder="1" applyAlignment="1">
      <alignment horizontal="center" vertical="top"/>
    </xf>
    <xf numFmtId="0" fontId="58" fillId="30" borderId="65" xfId="352" applyFont="1" applyFill="1" applyBorder="1" applyAlignment="1">
      <alignment horizontal="center" vertical="center" wrapText="1"/>
    </xf>
    <xf numFmtId="0" fontId="58" fillId="30" borderId="65" xfId="352" applyNumberFormat="1" applyFont="1" applyFill="1" applyBorder="1" applyAlignment="1">
      <alignment vertical="center" wrapText="1"/>
    </xf>
    <xf numFmtId="0" fontId="58" fillId="30" borderId="68" xfId="352" applyNumberFormat="1" applyFont="1" applyFill="1" applyBorder="1" applyAlignment="1">
      <alignment vertical="center" wrapText="1"/>
    </xf>
    <xf numFmtId="0" fontId="58" fillId="30" borderId="29" xfId="352" applyNumberFormat="1" applyFont="1" applyFill="1" applyBorder="1" applyAlignment="1">
      <alignment vertical="center" wrapText="1"/>
    </xf>
    <xf numFmtId="0" fontId="58" fillId="30" borderId="37" xfId="352" applyNumberFormat="1" applyFont="1" applyFill="1" applyBorder="1" applyAlignment="1">
      <alignment vertical="center" wrapText="1"/>
    </xf>
    <xf numFmtId="0" fontId="55" fillId="30" borderId="68" xfId="352" applyFont="1" applyFill="1" applyBorder="1" applyAlignment="1">
      <alignment horizontal="center" vertical="top"/>
    </xf>
    <xf numFmtId="2" fontId="58" fillId="30" borderId="29" xfId="352" applyNumberFormat="1" applyFont="1" applyFill="1" applyBorder="1" applyAlignment="1">
      <alignment horizontal="center" vertical="top" wrapText="1"/>
    </xf>
    <xf numFmtId="0" fontId="55" fillId="30" borderId="37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4" fontId="58" fillId="28" borderId="3" xfId="352" applyNumberFormat="1" applyFont="1" applyFill="1" applyBorder="1" applyAlignment="1">
      <alignment horizontal="right" vertical="top" wrapText="1"/>
    </xf>
    <xf numFmtId="3" fontId="58" fillId="28" borderId="72" xfId="352" applyNumberFormat="1" applyFont="1" applyFill="1" applyBorder="1" applyAlignment="1">
      <alignment horizontal="center" vertical="top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1" borderId="8" xfId="352" applyNumberFormat="1" applyFont="1" applyFill="1" applyBorder="1" applyAlignment="1">
      <alignment horizontal="center" vertical="center" wrapText="1"/>
    </xf>
    <xf numFmtId="3" fontId="58" fillId="31" borderId="40" xfId="352" applyNumberFormat="1" applyFont="1" applyFill="1" applyBorder="1" applyAlignment="1">
      <alignment horizontal="center" vertical="center" wrapText="1"/>
    </xf>
    <xf numFmtId="3" fontId="58" fillId="31" borderId="32" xfId="352" applyNumberFormat="1" applyFont="1" applyFill="1" applyBorder="1" applyAlignment="1">
      <alignment horizontal="center" vertical="center" wrapText="1"/>
    </xf>
    <xf numFmtId="3" fontId="58" fillId="31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1" borderId="39" xfId="352" applyFont="1" applyFill="1" applyBorder="1"/>
    <xf numFmtId="4" fontId="58" fillId="31" borderId="39" xfId="352" applyNumberFormat="1" applyFont="1" applyFill="1" applyBorder="1" applyAlignment="1">
      <alignment vertical="top" wrapText="1"/>
    </xf>
    <xf numFmtId="4" fontId="58" fillId="31" borderId="8" xfId="352" applyNumberFormat="1" applyFont="1" applyFill="1" applyBorder="1" applyAlignment="1">
      <alignment vertical="top" wrapText="1"/>
    </xf>
    <xf numFmtId="4" fontId="58" fillId="31" borderId="2" xfId="352" applyNumberFormat="1" applyFont="1" applyFill="1" applyBorder="1" applyAlignment="1">
      <alignment vertical="top" wrapText="1"/>
    </xf>
    <xf numFmtId="4" fontId="58" fillId="31" borderId="40" xfId="352" applyNumberFormat="1" applyFont="1" applyFill="1" applyBorder="1" applyAlignment="1">
      <alignment horizontal="center" vertical="center" wrapText="1"/>
    </xf>
    <xf numFmtId="4" fontId="58" fillId="31" borderId="32" xfId="352" applyNumberFormat="1" applyFont="1" applyFill="1" applyBorder="1" applyAlignment="1">
      <alignment horizontal="center" vertical="center" wrapText="1"/>
    </xf>
    <xf numFmtId="4" fontId="58" fillId="31" borderId="36" xfId="352" applyNumberFormat="1" applyFont="1" applyFill="1" applyBorder="1" applyAlignment="1">
      <alignment horizontal="center" vertical="center" wrapText="1"/>
    </xf>
    <xf numFmtId="4" fontId="65" fillId="31" borderId="39" xfId="352" applyNumberFormat="1" applyFont="1" applyFill="1" applyBorder="1" applyAlignment="1">
      <alignment vertical="top" wrapText="1"/>
    </xf>
    <xf numFmtId="4" fontId="65" fillId="31" borderId="30" xfId="352" applyNumberFormat="1" applyFont="1" applyFill="1" applyBorder="1" applyAlignment="1">
      <alignment vertical="top" wrapText="1"/>
    </xf>
    <xf numFmtId="4" fontId="65" fillId="31" borderId="36" xfId="352" applyNumberFormat="1" applyFont="1" applyFill="1" applyBorder="1" applyAlignment="1">
      <alignment horizontal="center" vertical="top" wrapText="1"/>
    </xf>
    <xf numFmtId="4" fontId="58" fillId="31" borderId="40" xfId="352" applyNumberFormat="1" applyFont="1" applyFill="1" applyBorder="1" applyAlignment="1">
      <alignment horizontal="center" vertical="top" wrapText="1"/>
    </xf>
    <xf numFmtId="4" fontId="65" fillId="31" borderId="32" xfId="352" applyNumberFormat="1" applyFont="1" applyFill="1" applyBorder="1" applyAlignment="1">
      <alignment horizontal="center" vertical="top" wrapText="1"/>
    </xf>
    <xf numFmtId="4" fontId="58" fillId="31" borderId="32" xfId="352" applyNumberFormat="1" applyFont="1" applyFill="1" applyBorder="1" applyAlignment="1">
      <alignment horizontal="center" vertical="top" wrapText="1"/>
    </xf>
    <xf numFmtId="4" fontId="58" fillId="31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1" borderId="30" xfId="352" applyFont="1" applyFill="1" applyBorder="1" applyAlignment="1">
      <alignment horizontal="center" vertical="center" wrapText="1"/>
    </xf>
    <xf numFmtId="2" fontId="58" fillId="31" borderId="65" xfId="352" applyNumberFormat="1" applyFont="1" applyFill="1" applyBorder="1" applyAlignment="1">
      <alignment horizontal="center" vertical="center" wrapText="1"/>
    </xf>
    <xf numFmtId="4" fontId="58" fillId="31" borderId="17" xfId="352" applyNumberFormat="1" applyFont="1" applyFill="1" applyBorder="1" applyAlignment="1">
      <alignment horizontal="center" vertical="center" wrapText="1"/>
    </xf>
    <xf numFmtId="3" fontId="58" fillId="31" borderId="2" xfId="352" applyNumberFormat="1" applyFont="1" applyFill="1" applyBorder="1" applyAlignment="1">
      <alignment horizontal="center" vertical="center" wrapText="1"/>
    </xf>
    <xf numFmtId="3" fontId="58" fillId="31" borderId="30" xfId="352" applyNumberFormat="1" applyFont="1" applyFill="1" applyBorder="1" applyAlignment="1">
      <alignment horizontal="center" vertical="center" wrapText="1"/>
    </xf>
    <xf numFmtId="3" fontId="58" fillId="31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1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9" fontId="33" fillId="0" borderId="15" xfId="0" applyNumberFormat="1" applyFont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4" fontId="33" fillId="0" borderId="90" xfId="363" applyNumberFormat="1" applyFont="1" applyFill="1" applyBorder="1" applyAlignment="1">
      <alignment vertical="center" wrapText="1"/>
    </xf>
    <xf numFmtId="49" fontId="33" fillId="0" borderId="60" xfId="0" applyNumberFormat="1" applyFont="1" applyBorder="1" applyAlignment="1">
      <alignment horizontal="center" vertical="center" wrapText="1"/>
    </xf>
    <xf numFmtId="3" fontId="33" fillId="0" borderId="72" xfId="1318" applyNumberFormat="1" applyFont="1" applyFill="1" applyBorder="1" applyAlignment="1">
      <alignment horizontal="center" vertical="top"/>
    </xf>
    <xf numFmtId="4" fontId="33" fillId="0" borderId="67" xfId="363" applyNumberFormat="1" applyFont="1" applyFill="1" applyBorder="1" applyAlignment="1">
      <alignment vertical="center" wrapText="1"/>
    </xf>
    <xf numFmtId="4" fontId="33" fillId="0" borderId="115" xfId="363" applyNumberFormat="1" applyFont="1" applyFill="1" applyBorder="1" applyAlignment="1">
      <alignment vertical="center" wrapText="1"/>
    </xf>
    <xf numFmtId="0" fontId="58" fillId="30" borderId="39" xfId="352" quotePrefix="1" applyNumberFormat="1" applyFont="1" applyFill="1" applyBorder="1" applyAlignment="1">
      <alignment vertical="center" wrapText="1"/>
    </xf>
    <xf numFmtId="0" fontId="58" fillId="30" borderId="61" xfId="352" quotePrefix="1" applyNumberFormat="1" applyFont="1" applyFill="1" applyBorder="1" applyAlignment="1">
      <alignment vertical="center" wrapText="1"/>
    </xf>
    <xf numFmtId="0" fontId="58" fillId="30" borderId="65" xfId="352" applyNumberFormat="1" applyFont="1" applyFill="1" applyBorder="1" applyAlignment="1">
      <alignment horizontal="center" vertical="center" wrapText="1"/>
    </xf>
    <xf numFmtId="0" fontId="58" fillId="30" borderId="17" xfId="352" applyNumberFormat="1" applyFont="1" applyFill="1" applyBorder="1" applyAlignment="1">
      <alignment horizontal="center" vertical="center" wrapText="1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0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Q22" sqref="Q22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55" t="s">
        <v>37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  <c r="U1" s="455"/>
      <c r="V1" s="455"/>
      <c r="W1" s="455"/>
      <c r="X1" s="455"/>
      <c r="Y1" s="154" t="s">
        <v>112</v>
      </c>
    </row>
    <row r="2" spans="1:25" ht="13.5" x14ac:dyDescent="0.2">
      <c r="A2" s="155"/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156"/>
      <c r="U2" s="156"/>
      <c r="V2" s="3"/>
      <c r="W2" s="156"/>
      <c r="X2" s="157"/>
      <c r="Y2" s="154"/>
    </row>
    <row r="3" spans="1:25" ht="14.25" thickBot="1" x14ac:dyDescent="0.2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3"/>
      <c r="N3" s="3"/>
      <c r="O3" s="3"/>
      <c r="P3" s="3"/>
      <c r="Q3" s="3"/>
      <c r="R3" s="156"/>
      <c r="S3" s="3"/>
      <c r="T3" s="156"/>
      <c r="U3" s="156"/>
      <c r="V3" s="3"/>
      <c r="W3" s="157"/>
      <c r="X3" s="461"/>
      <c r="Y3" s="461"/>
    </row>
    <row r="4" spans="1:25" ht="12.75" customHeight="1" x14ac:dyDescent="0.2">
      <c r="A4" s="462" t="s">
        <v>18</v>
      </c>
      <c r="B4" s="462" t="s">
        <v>38</v>
      </c>
      <c r="C4" s="465" t="s">
        <v>39</v>
      </c>
      <c r="D4" s="468" t="s">
        <v>67</v>
      </c>
      <c r="E4" s="420" t="s">
        <v>40</v>
      </c>
      <c r="F4" s="421"/>
      <c r="G4" s="421"/>
      <c r="H4" s="421"/>
      <c r="I4" s="421"/>
      <c r="J4" s="421"/>
      <c r="K4" s="421"/>
      <c r="L4" s="422"/>
      <c r="M4" s="420" t="s">
        <v>21</v>
      </c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2"/>
    </row>
    <row r="5" spans="1:25" ht="12.75" customHeight="1" thickBot="1" x14ac:dyDescent="0.25">
      <c r="A5" s="463"/>
      <c r="B5" s="463"/>
      <c r="C5" s="466"/>
      <c r="D5" s="469"/>
      <c r="E5" s="423" t="s">
        <v>41</v>
      </c>
      <c r="F5" s="450" t="s">
        <v>22</v>
      </c>
      <c r="G5" s="451"/>
      <c r="H5" s="451"/>
      <c r="I5" s="451"/>
      <c r="J5" s="451"/>
      <c r="K5" s="451"/>
      <c r="L5" s="452"/>
      <c r="M5" s="453" t="s">
        <v>114</v>
      </c>
      <c r="N5" s="457" t="s">
        <v>22</v>
      </c>
      <c r="O5" s="458"/>
      <c r="P5" s="451"/>
      <c r="Q5" s="459"/>
      <c r="R5" s="433" t="s">
        <v>42</v>
      </c>
      <c r="S5" s="433" t="s">
        <v>23</v>
      </c>
      <c r="T5" s="433" t="s">
        <v>43</v>
      </c>
      <c r="U5" s="433" t="s">
        <v>44</v>
      </c>
      <c r="V5" s="433" t="s">
        <v>24</v>
      </c>
      <c r="W5" s="433" t="s">
        <v>45</v>
      </c>
      <c r="X5" s="433" t="s">
        <v>46</v>
      </c>
      <c r="Y5" s="424" t="s">
        <v>47</v>
      </c>
    </row>
    <row r="6" spans="1:25" ht="44.25" customHeight="1" thickBot="1" x14ac:dyDescent="0.25">
      <c r="A6" s="463"/>
      <c r="B6" s="463"/>
      <c r="C6" s="466"/>
      <c r="D6" s="469"/>
      <c r="E6" s="423"/>
      <c r="F6" s="426" t="s">
        <v>48</v>
      </c>
      <c r="G6" s="427" t="s">
        <v>49</v>
      </c>
      <c r="H6" s="427" t="s">
        <v>50</v>
      </c>
      <c r="I6" s="427" t="s">
        <v>51</v>
      </c>
      <c r="J6" s="427" t="s">
        <v>52</v>
      </c>
      <c r="K6" s="427" t="s">
        <v>45</v>
      </c>
      <c r="L6" s="444" t="s">
        <v>46</v>
      </c>
      <c r="M6" s="454"/>
      <c r="N6" s="446" t="s">
        <v>53</v>
      </c>
      <c r="O6" s="447"/>
      <c r="P6" s="448" t="s">
        <v>19</v>
      </c>
      <c r="Q6" s="449"/>
      <c r="R6" s="434"/>
      <c r="S6" s="434"/>
      <c r="T6" s="434"/>
      <c r="U6" s="434"/>
      <c r="V6" s="434"/>
      <c r="W6" s="434"/>
      <c r="X6" s="434"/>
      <c r="Y6" s="425"/>
    </row>
    <row r="7" spans="1:25" ht="83.25" customHeight="1" thickBot="1" x14ac:dyDescent="0.25">
      <c r="A7" s="464"/>
      <c r="B7" s="464"/>
      <c r="C7" s="467"/>
      <c r="D7" s="470"/>
      <c r="E7" s="423"/>
      <c r="F7" s="427"/>
      <c r="G7" s="428"/>
      <c r="H7" s="428"/>
      <c r="I7" s="428"/>
      <c r="J7" s="428"/>
      <c r="K7" s="428"/>
      <c r="L7" s="445"/>
      <c r="M7" s="454"/>
      <c r="N7" s="132" t="s">
        <v>54</v>
      </c>
      <c r="O7" s="133" t="s">
        <v>55</v>
      </c>
      <c r="P7" s="144" t="s">
        <v>54</v>
      </c>
      <c r="Q7" s="145" t="s">
        <v>55</v>
      </c>
      <c r="R7" s="460"/>
      <c r="S7" s="434"/>
      <c r="T7" s="434"/>
      <c r="U7" s="434"/>
      <c r="V7" s="434"/>
      <c r="W7" s="434"/>
      <c r="X7" s="434"/>
      <c r="Y7" s="425"/>
    </row>
    <row r="8" spans="1:25" ht="13.5" thickBot="1" x14ac:dyDescent="0.25">
      <c r="A8" s="158">
        <v>1</v>
      </c>
      <c r="B8" s="159">
        <f t="shared" ref="B8:Y8" si="0">A8+1</f>
        <v>2</v>
      </c>
      <c r="C8" s="160">
        <f t="shared" si="0"/>
        <v>3</v>
      </c>
      <c r="D8" s="161">
        <f t="shared" si="0"/>
        <v>4</v>
      </c>
      <c r="E8" s="162">
        <f t="shared" si="0"/>
        <v>5</v>
      </c>
      <c r="F8" s="163">
        <f t="shared" si="0"/>
        <v>6</v>
      </c>
      <c r="G8" s="163">
        <f t="shared" si="0"/>
        <v>7</v>
      </c>
      <c r="H8" s="163">
        <f t="shared" si="0"/>
        <v>8</v>
      </c>
      <c r="I8" s="163">
        <f t="shared" si="0"/>
        <v>9</v>
      </c>
      <c r="J8" s="163">
        <f t="shared" si="0"/>
        <v>10</v>
      </c>
      <c r="K8" s="163">
        <f t="shared" si="0"/>
        <v>11</v>
      </c>
      <c r="L8" s="164">
        <f t="shared" si="0"/>
        <v>12</v>
      </c>
      <c r="M8" s="128">
        <f t="shared" si="0"/>
        <v>13</v>
      </c>
      <c r="N8" s="20">
        <f t="shared" si="0"/>
        <v>14</v>
      </c>
      <c r="O8" s="134">
        <f t="shared" si="0"/>
        <v>15</v>
      </c>
      <c r="P8" s="20">
        <f t="shared" si="0"/>
        <v>16</v>
      </c>
      <c r="Q8" s="134">
        <f t="shared" si="0"/>
        <v>17</v>
      </c>
      <c r="R8" s="165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4">
        <f t="shared" si="0"/>
        <v>25</v>
      </c>
    </row>
    <row r="9" spans="1:25" ht="14.25" hidden="1" thickBot="1" x14ac:dyDescent="0.25">
      <c r="A9" s="166"/>
      <c r="B9" s="167"/>
      <c r="C9" s="168"/>
      <c r="D9" s="22"/>
      <c r="E9" s="22"/>
      <c r="F9" s="22"/>
      <c r="G9" s="22"/>
      <c r="H9" s="22"/>
      <c r="I9" s="22"/>
      <c r="J9" s="22"/>
      <c r="K9" s="22"/>
      <c r="L9" s="22"/>
      <c r="M9" s="22"/>
      <c r="N9" s="135"/>
      <c r="O9" s="136"/>
      <c r="P9" s="135"/>
      <c r="Q9" s="136"/>
      <c r="R9" s="22"/>
      <c r="S9" s="22"/>
      <c r="T9" s="169"/>
      <c r="U9" s="22"/>
      <c r="V9" s="22"/>
      <c r="W9" s="22"/>
      <c r="X9" s="22"/>
      <c r="Y9" s="170"/>
    </row>
    <row r="10" spans="1:25" ht="27.75" thickBot="1" x14ac:dyDescent="0.25">
      <c r="A10" s="171" t="s">
        <v>68</v>
      </c>
      <c r="B10" s="416" t="s">
        <v>135</v>
      </c>
      <c r="C10" s="172"/>
      <c r="D10" s="173"/>
      <c r="E10" s="172"/>
      <c r="F10" s="174"/>
      <c r="G10" s="175"/>
      <c r="H10" s="175"/>
      <c r="I10" s="175"/>
      <c r="J10" s="175"/>
      <c r="K10" s="175"/>
      <c r="L10" s="176"/>
      <c r="M10" s="150"/>
      <c r="N10" s="151"/>
      <c r="O10" s="152"/>
      <c r="P10" s="151"/>
      <c r="Q10" s="152"/>
      <c r="R10" s="177"/>
      <c r="S10" s="153"/>
      <c r="T10" s="178"/>
      <c r="U10" s="153"/>
      <c r="V10" s="153"/>
      <c r="W10" s="153"/>
      <c r="X10" s="153"/>
      <c r="Y10" s="179"/>
    </row>
    <row r="11" spans="1:25" ht="22.5" customHeight="1" thickBot="1" x14ac:dyDescent="0.25">
      <c r="A11" s="180" t="s">
        <v>69</v>
      </c>
      <c r="B11" s="417" t="s">
        <v>136</v>
      </c>
      <c r="C11" s="418" t="s">
        <v>137</v>
      </c>
      <c r="D11" s="419">
        <v>300</v>
      </c>
      <c r="E11" s="181"/>
      <c r="F11" s="182"/>
      <c r="G11" s="183"/>
      <c r="H11" s="183"/>
      <c r="I11" s="183"/>
      <c r="J11" s="183"/>
      <c r="K11" s="183"/>
      <c r="L11" s="184"/>
      <c r="M11" s="23"/>
      <c r="N11" s="147"/>
      <c r="O11" s="148"/>
      <c r="P11" s="147"/>
      <c r="Q11" s="148"/>
      <c r="R11" s="185"/>
      <c r="S11" s="149"/>
      <c r="T11" s="186"/>
      <c r="U11" s="149"/>
      <c r="V11" s="149"/>
      <c r="W11" s="149"/>
      <c r="X11" s="149"/>
      <c r="Y11" s="187"/>
    </row>
    <row r="12" spans="1:25" ht="31.5" customHeight="1" x14ac:dyDescent="0.2">
      <c r="A12" s="406" t="s">
        <v>117</v>
      </c>
      <c r="B12" s="407" t="s">
        <v>118</v>
      </c>
      <c r="C12" s="408"/>
      <c r="D12" s="409"/>
      <c r="E12" s="409">
        <f t="shared" ref="E12:E20" si="1">G12+H12+F12+K12+L12</f>
        <v>35636</v>
      </c>
      <c r="F12" s="409">
        <v>8203</v>
      </c>
      <c r="G12" s="409">
        <v>2148</v>
      </c>
      <c r="H12" s="409">
        <v>18430</v>
      </c>
      <c r="I12" s="409">
        <v>0</v>
      </c>
      <c r="J12" s="409">
        <v>2422</v>
      </c>
      <c r="K12" s="409">
        <v>4570</v>
      </c>
      <c r="L12" s="409">
        <v>2285</v>
      </c>
      <c r="M12" s="189"/>
      <c r="N12" s="137"/>
      <c r="O12" s="138"/>
      <c r="P12" s="137"/>
      <c r="Q12" s="138"/>
      <c r="R12" s="190"/>
      <c r="S12" s="24"/>
      <c r="T12" s="191"/>
      <c r="U12" s="191"/>
      <c r="V12" s="24"/>
      <c r="W12" s="191"/>
      <c r="X12" s="192"/>
      <c r="Y12" s="193"/>
    </row>
    <row r="13" spans="1:25" ht="31.5" customHeight="1" x14ac:dyDescent="0.2">
      <c r="A13" s="406" t="s">
        <v>119</v>
      </c>
      <c r="B13" s="410" t="s">
        <v>120</v>
      </c>
      <c r="C13" s="411"/>
      <c r="D13" s="409"/>
      <c r="E13" s="409">
        <f t="shared" si="1"/>
        <v>265180</v>
      </c>
      <c r="F13" s="409">
        <v>7847</v>
      </c>
      <c r="G13" s="409">
        <v>27069</v>
      </c>
      <c r="H13" s="409">
        <v>146492</v>
      </c>
      <c r="I13" s="409">
        <v>0</v>
      </c>
      <c r="J13" s="409">
        <v>17970</v>
      </c>
      <c r="K13" s="409">
        <v>56749</v>
      </c>
      <c r="L13" s="409">
        <v>27023</v>
      </c>
      <c r="M13" s="195"/>
      <c r="N13" s="139"/>
      <c r="O13" s="140"/>
      <c r="P13" s="139"/>
      <c r="Q13" s="140"/>
      <c r="R13" s="190"/>
      <c r="S13" s="24"/>
      <c r="T13" s="191"/>
      <c r="U13" s="191"/>
      <c r="V13" s="25"/>
      <c r="W13" s="191"/>
      <c r="X13" s="192"/>
      <c r="Y13" s="196"/>
    </row>
    <row r="14" spans="1:25" ht="31.5" customHeight="1" x14ac:dyDescent="0.2">
      <c r="A14" s="406" t="s">
        <v>121</v>
      </c>
      <c r="B14" s="410" t="s">
        <v>122</v>
      </c>
      <c r="C14" s="411"/>
      <c r="D14" s="409"/>
      <c r="E14" s="409">
        <f t="shared" si="1"/>
        <v>62071</v>
      </c>
      <c r="F14" s="409">
        <v>30594</v>
      </c>
      <c r="G14" s="409">
        <v>4825</v>
      </c>
      <c r="H14" s="409">
        <v>13599</v>
      </c>
      <c r="I14" s="409">
        <v>0</v>
      </c>
      <c r="J14" s="409">
        <v>2204</v>
      </c>
      <c r="K14" s="409">
        <v>8404</v>
      </c>
      <c r="L14" s="409">
        <v>4649</v>
      </c>
      <c r="M14" s="195"/>
      <c r="N14" s="139"/>
      <c r="O14" s="140"/>
      <c r="P14" s="139"/>
      <c r="Q14" s="140"/>
      <c r="R14" s="190"/>
      <c r="S14" s="24"/>
      <c r="T14" s="191"/>
      <c r="U14" s="191"/>
      <c r="V14" s="25"/>
      <c r="W14" s="191"/>
      <c r="X14" s="192"/>
      <c r="Y14" s="196"/>
    </row>
    <row r="15" spans="1:25" ht="31.5" customHeight="1" x14ac:dyDescent="0.2">
      <c r="A15" s="406" t="s">
        <v>123</v>
      </c>
      <c r="B15" s="410" t="s">
        <v>124</v>
      </c>
      <c r="C15" s="411"/>
      <c r="D15" s="409"/>
      <c r="E15" s="409">
        <f t="shared" si="1"/>
        <v>362277</v>
      </c>
      <c r="F15" s="409">
        <v>362277</v>
      </c>
      <c r="G15" s="409">
        <v>0</v>
      </c>
      <c r="H15" s="409">
        <v>0</v>
      </c>
      <c r="I15" s="409">
        <v>0</v>
      </c>
      <c r="J15" s="409">
        <v>0</v>
      </c>
      <c r="K15" s="409">
        <v>0</v>
      </c>
      <c r="L15" s="409">
        <v>0</v>
      </c>
      <c r="M15" s="189"/>
      <c r="N15" s="137"/>
      <c r="O15" s="138"/>
      <c r="P15" s="137"/>
      <c r="Q15" s="138"/>
      <c r="R15" s="190"/>
      <c r="S15" s="24"/>
      <c r="T15" s="191"/>
      <c r="U15" s="191"/>
      <c r="V15" s="24"/>
      <c r="W15" s="191"/>
      <c r="X15" s="192"/>
      <c r="Y15" s="193"/>
    </row>
    <row r="16" spans="1:25" ht="31.5" customHeight="1" x14ac:dyDescent="0.2">
      <c r="A16" s="412" t="s">
        <v>125</v>
      </c>
      <c r="B16" s="410" t="s">
        <v>126</v>
      </c>
      <c r="C16" s="411"/>
      <c r="D16" s="409"/>
      <c r="E16" s="409">
        <f t="shared" si="1"/>
        <v>3153</v>
      </c>
      <c r="F16" s="409">
        <v>1521</v>
      </c>
      <c r="G16" s="409">
        <v>394</v>
      </c>
      <c r="H16" s="409">
        <v>207</v>
      </c>
      <c r="I16" s="409">
        <v>0</v>
      </c>
      <c r="J16" s="409">
        <v>29</v>
      </c>
      <c r="K16" s="409">
        <v>630</v>
      </c>
      <c r="L16" s="409">
        <v>401</v>
      </c>
      <c r="M16" s="195"/>
      <c r="N16" s="139"/>
      <c r="O16" s="140"/>
      <c r="P16" s="139"/>
      <c r="Q16" s="140"/>
      <c r="R16" s="190"/>
      <c r="S16" s="24"/>
      <c r="T16" s="191"/>
      <c r="U16" s="191"/>
      <c r="V16" s="25"/>
      <c r="W16" s="191"/>
      <c r="X16" s="192"/>
      <c r="Y16" s="196"/>
    </row>
    <row r="17" spans="1:25" ht="31.5" customHeight="1" x14ac:dyDescent="0.2">
      <c r="A17" s="406" t="s">
        <v>127</v>
      </c>
      <c r="B17" s="410" t="s">
        <v>128</v>
      </c>
      <c r="C17" s="411"/>
      <c r="D17" s="409"/>
      <c r="E17" s="409">
        <f t="shared" si="1"/>
        <v>1509</v>
      </c>
      <c r="F17" s="409">
        <v>642</v>
      </c>
      <c r="G17" s="409">
        <v>286</v>
      </c>
      <c r="H17" s="409">
        <v>101</v>
      </c>
      <c r="I17" s="409">
        <v>0</v>
      </c>
      <c r="J17" s="409">
        <v>5</v>
      </c>
      <c r="K17" s="409">
        <v>291</v>
      </c>
      <c r="L17" s="409">
        <v>189</v>
      </c>
      <c r="M17" s="195"/>
      <c r="N17" s="139"/>
      <c r="O17" s="140"/>
      <c r="P17" s="139"/>
      <c r="Q17" s="140"/>
      <c r="R17" s="190"/>
      <c r="S17" s="24"/>
      <c r="T17" s="191"/>
      <c r="U17" s="191"/>
      <c r="V17" s="25"/>
      <c r="W17" s="191"/>
      <c r="X17" s="192"/>
      <c r="Y17" s="196"/>
    </row>
    <row r="18" spans="1:25" ht="31.5" customHeight="1" x14ac:dyDescent="0.2">
      <c r="A18" s="406" t="s">
        <v>129</v>
      </c>
      <c r="B18" s="410" t="s">
        <v>130</v>
      </c>
      <c r="C18" s="411"/>
      <c r="D18" s="409"/>
      <c r="E18" s="409">
        <f t="shared" si="1"/>
        <v>13954</v>
      </c>
      <c r="F18" s="409">
        <v>277</v>
      </c>
      <c r="G18" s="409">
        <v>3885</v>
      </c>
      <c r="H18" s="409">
        <v>3603</v>
      </c>
      <c r="I18" s="409">
        <v>0</v>
      </c>
      <c r="J18" s="409">
        <v>413</v>
      </c>
      <c r="K18" s="409">
        <v>3610</v>
      </c>
      <c r="L18" s="409">
        <v>2579</v>
      </c>
      <c r="M18" s="189"/>
      <c r="N18" s="137"/>
      <c r="O18" s="138"/>
      <c r="P18" s="137"/>
      <c r="Q18" s="138"/>
      <c r="R18" s="190"/>
      <c r="S18" s="24"/>
      <c r="T18" s="191"/>
      <c r="U18" s="191"/>
      <c r="V18" s="24"/>
      <c r="W18" s="191"/>
      <c r="X18" s="192"/>
      <c r="Y18" s="193"/>
    </row>
    <row r="19" spans="1:25" ht="31.5" customHeight="1" x14ac:dyDescent="0.2">
      <c r="A19" s="406" t="s">
        <v>131</v>
      </c>
      <c r="B19" s="410" t="s">
        <v>132</v>
      </c>
      <c r="C19" s="411"/>
      <c r="D19" s="413"/>
      <c r="E19" s="409">
        <f t="shared" si="1"/>
        <v>5172</v>
      </c>
      <c r="F19" s="409">
        <v>2125</v>
      </c>
      <c r="G19" s="409">
        <v>1052</v>
      </c>
      <c r="H19" s="409">
        <v>157</v>
      </c>
      <c r="I19" s="409">
        <v>0</v>
      </c>
      <c r="J19" s="409">
        <v>0</v>
      </c>
      <c r="K19" s="409">
        <v>1102</v>
      </c>
      <c r="L19" s="409">
        <v>736</v>
      </c>
      <c r="M19" s="195"/>
      <c r="N19" s="139"/>
      <c r="O19" s="140"/>
      <c r="P19" s="139"/>
      <c r="Q19" s="140"/>
      <c r="R19" s="190"/>
      <c r="S19" s="24"/>
      <c r="T19" s="191"/>
      <c r="U19" s="191"/>
      <c r="V19" s="25"/>
      <c r="W19" s="191"/>
      <c r="X19" s="192"/>
      <c r="Y19" s="196"/>
    </row>
    <row r="20" spans="1:25" ht="31.5" customHeight="1" thickBot="1" x14ac:dyDescent="0.25">
      <c r="A20" s="406" t="s">
        <v>133</v>
      </c>
      <c r="B20" s="414" t="s">
        <v>134</v>
      </c>
      <c r="C20" s="415"/>
      <c r="D20" s="409"/>
      <c r="E20" s="409">
        <f t="shared" si="1"/>
        <v>22708</v>
      </c>
      <c r="F20" s="409">
        <v>14435</v>
      </c>
      <c r="G20" s="409">
        <v>2394</v>
      </c>
      <c r="H20" s="409">
        <v>1515</v>
      </c>
      <c r="I20" s="409">
        <v>0</v>
      </c>
      <c r="J20" s="409">
        <v>148</v>
      </c>
      <c r="K20" s="409">
        <v>2476</v>
      </c>
      <c r="L20" s="409">
        <v>1888</v>
      </c>
      <c r="M20" s="195"/>
      <c r="N20" s="139"/>
      <c r="O20" s="140"/>
      <c r="P20" s="139"/>
      <c r="Q20" s="140"/>
      <c r="R20" s="190"/>
      <c r="S20" s="24"/>
      <c r="T20" s="191"/>
      <c r="U20" s="191"/>
      <c r="V20" s="25"/>
      <c r="W20" s="191"/>
      <c r="X20" s="192"/>
      <c r="Y20" s="196"/>
    </row>
    <row r="21" spans="1:25" s="401" customFormat="1" ht="28.5" customHeight="1" thickBot="1" x14ac:dyDescent="0.25">
      <c r="A21" s="395"/>
      <c r="B21" s="402" t="s">
        <v>26</v>
      </c>
      <c r="C21" s="396"/>
      <c r="D21" s="397"/>
      <c r="E21" s="198">
        <f t="shared" ref="E21:L21" si="2">SUM(E12:E20)</f>
        <v>771660</v>
      </c>
      <c r="F21" s="199">
        <f t="shared" si="2"/>
        <v>427921</v>
      </c>
      <c r="G21" s="200">
        <f t="shared" si="2"/>
        <v>42053</v>
      </c>
      <c r="H21" s="200">
        <f t="shared" si="2"/>
        <v>184104</v>
      </c>
      <c r="I21" s="200">
        <f t="shared" si="2"/>
        <v>0</v>
      </c>
      <c r="J21" s="200">
        <f t="shared" si="2"/>
        <v>23191</v>
      </c>
      <c r="K21" s="200">
        <f t="shared" si="2"/>
        <v>77832</v>
      </c>
      <c r="L21" s="201">
        <f t="shared" si="2"/>
        <v>39750</v>
      </c>
      <c r="M21" s="398">
        <f>O21+Q21</f>
        <v>2059951</v>
      </c>
      <c r="N21" s="399"/>
      <c r="O21" s="201">
        <v>1435910</v>
      </c>
      <c r="P21" s="399"/>
      <c r="Q21" s="201">
        <v>624041</v>
      </c>
      <c r="R21" s="199"/>
      <c r="S21" s="223"/>
      <c r="T21" s="200"/>
      <c r="U21" s="200"/>
      <c r="V21" s="223"/>
      <c r="W21" s="200"/>
      <c r="X21" s="400"/>
      <c r="Y21" s="198"/>
    </row>
    <row r="22" spans="1:25" ht="23.25" customHeight="1" thickBot="1" x14ac:dyDescent="0.25">
      <c r="A22" s="202"/>
      <c r="B22" s="203" t="s">
        <v>25</v>
      </c>
      <c r="C22" s="204"/>
      <c r="D22" s="205"/>
      <c r="E22" s="206"/>
      <c r="F22" s="207"/>
      <c r="G22" s="208"/>
      <c r="H22" s="208"/>
      <c r="I22" s="208"/>
      <c r="J22" s="208"/>
      <c r="K22" s="208"/>
      <c r="L22" s="209"/>
      <c r="M22" s="210"/>
      <c r="N22" s="211"/>
      <c r="O22" s="212"/>
      <c r="P22" s="211"/>
      <c r="Q22" s="212"/>
      <c r="R22" s="213"/>
      <c r="S22" s="214"/>
      <c r="T22" s="215"/>
      <c r="U22" s="215"/>
      <c r="V22" s="214"/>
      <c r="W22" s="215"/>
      <c r="X22" s="216"/>
      <c r="Y22" s="217"/>
    </row>
    <row r="23" spans="1:25" s="27" customFormat="1" ht="23.25" customHeight="1" thickBot="1" x14ac:dyDescent="0.25">
      <c r="A23" s="218"/>
      <c r="B23" s="219" t="s">
        <v>27</v>
      </c>
      <c r="C23" s="220"/>
      <c r="D23" s="221"/>
      <c r="E23" s="198"/>
      <c r="F23" s="222"/>
      <c r="G23" s="223"/>
      <c r="H23" s="223"/>
      <c r="I23" s="223"/>
      <c r="J23" s="223"/>
      <c r="K23" s="223"/>
      <c r="L23" s="224"/>
      <c r="M23" s="225"/>
      <c r="N23" s="226"/>
      <c r="O23" s="227"/>
      <c r="P23" s="226"/>
      <c r="Q23" s="227"/>
      <c r="R23" s="228"/>
      <c r="S23" s="229"/>
      <c r="T23" s="230"/>
      <c r="U23" s="230"/>
      <c r="V23" s="229"/>
      <c r="W23" s="230"/>
      <c r="X23" s="231"/>
      <c r="Y23" s="198"/>
    </row>
    <row r="24" spans="1:25" ht="23.25" hidden="1" customHeight="1" x14ac:dyDescent="0.2">
      <c r="A24" s="232"/>
      <c r="B24" s="233" t="s">
        <v>17</v>
      </c>
      <c r="C24" s="234"/>
      <c r="D24" s="235"/>
      <c r="E24" s="188"/>
      <c r="F24" s="236"/>
      <c r="G24" s="237"/>
      <c r="H24" s="237"/>
      <c r="I24" s="237"/>
      <c r="J24" s="237"/>
      <c r="K24" s="237"/>
      <c r="L24" s="238"/>
      <c r="M24" s="239"/>
      <c r="N24" s="240"/>
      <c r="O24" s="241"/>
      <c r="P24" s="240"/>
      <c r="Q24" s="241"/>
      <c r="R24" s="242"/>
      <c r="S24" s="243"/>
      <c r="T24" s="244"/>
      <c r="U24" s="244"/>
      <c r="V24" s="243"/>
      <c r="W24" s="244"/>
      <c r="X24" s="245"/>
      <c r="Y24" s="246"/>
    </row>
    <row r="25" spans="1:25" ht="25.5" customHeight="1" x14ac:dyDescent="0.2">
      <c r="A25" s="247"/>
      <c r="B25" s="248" t="s">
        <v>56</v>
      </c>
      <c r="C25" s="249"/>
      <c r="D25" s="250"/>
      <c r="E25" s="194"/>
      <c r="F25" s="251"/>
      <c r="G25" s="252"/>
      <c r="H25" s="252"/>
      <c r="I25" s="252"/>
      <c r="J25" s="252"/>
      <c r="K25" s="252"/>
      <c r="L25" s="253"/>
      <c r="M25" s="254"/>
      <c r="N25" s="255"/>
      <c r="O25" s="256"/>
      <c r="P25" s="255"/>
      <c r="Q25" s="256"/>
      <c r="R25" s="257"/>
      <c r="S25" s="258"/>
      <c r="T25" s="259"/>
      <c r="U25" s="259"/>
      <c r="V25" s="258"/>
      <c r="W25" s="259"/>
      <c r="X25" s="260"/>
      <c r="Y25" s="26"/>
    </row>
    <row r="26" spans="1:25" ht="25.5" customHeight="1" x14ac:dyDescent="0.2">
      <c r="A26" s="247"/>
      <c r="B26" s="261" t="s">
        <v>57</v>
      </c>
      <c r="C26" s="262"/>
      <c r="D26" s="250"/>
      <c r="E26" s="194">
        <f>E21*D55</f>
        <v>49000</v>
      </c>
      <c r="F26" s="251"/>
      <c r="G26" s="252"/>
      <c r="H26" s="252"/>
      <c r="I26" s="252"/>
      <c r="J26" s="252"/>
      <c r="K26" s="252"/>
      <c r="L26" s="253"/>
      <c r="M26" s="254"/>
      <c r="N26" s="263"/>
      <c r="O26" s="256"/>
      <c r="P26" s="263"/>
      <c r="Q26" s="256"/>
      <c r="R26" s="257"/>
      <c r="S26" s="258"/>
      <c r="T26" s="259"/>
      <c r="U26" s="259"/>
      <c r="V26" s="258"/>
      <c r="W26" s="259"/>
      <c r="X26" s="260"/>
      <c r="Y26" s="26"/>
    </row>
    <row r="27" spans="1:25" ht="25.5" customHeight="1" x14ac:dyDescent="0.2">
      <c r="A27" s="247"/>
      <c r="B27" s="264" t="s">
        <v>71</v>
      </c>
      <c r="C27" s="262"/>
      <c r="D27" s="250"/>
      <c r="E27" s="194"/>
      <c r="F27" s="251"/>
      <c r="G27" s="252"/>
      <c r="H27" s="252"/>
      <c r="I27" s="252"/>
      <c r="J27" s="252"/>
      <c r="K27" s="252"/>
      <c r="L27" s="253"/>
      <c r="M27" s="254"/>
      <c r="N27" s="263"/>
      <c r="O27" s="256"/>
      <c r="P27" s="263"/>
      <c r="Q27" s="256"/>
      <c r="R27" s="257"/>
      <c r="S27" s="258"/>
      <c r="T27" s="259"/>
      <c r="U27" s="259"/>
      <c r="V27" s="258"/>
      <c r="W27" s="259"/>
      <c r="X27" s="260"/>
      <c r="Y27" s="26"/>
    </row>
    <row r="28" spans="1:25" ht="25.5" customHeight="1" x14ac:dyDescent="0.2">
      <c r="A28" s="247"/>
      <c r="B28" s="264" t="s">
        <v>72</v>
      </c>
      <c r="C28" s="262"/>
      <c r="D28" s="250"/>
      <c r="E28" s="194"/>
      <c r="F28" s="251"/>
      <c r="G28" s="252"/>
      <c r="H28" s="252"/>
      <c r="I28" s="252"/>
      <c r="J28" s="252"/>
      <c r="K28" s="252"/>
      <c r="L28" s="253"/>
      <c r="M28" s="254"/>
      <c r="N28" s="263"/>
      <c r="O28" s="256"/>
      <c r="P28" s="263"/>
      <c r="Q28" s="256"/>
      <c r="R28" s="257"/>
      <c r="S28" s="258"/>
      <c r="T28" s="259"/>
      <c r="U28" s="259"/>
      <c r="V28" s="258"/>
      <c r="W28" s="259"/>
      <c r="X28" s="260"/>
      <c r="Y28" s="26"/>
    </row>
    <row r="29" spans="1:25" ht="25.5" customHeight="1" x14ac:dyDescent="0.2">
      <c r="A29" s="247"/>
      <c r="B29" s="265" t="s">
        <v>58</v>
      </c>
      <c r="C29" s="266"/>
      <c r="D29" s="250"/>
      <c r="E29" s="194"/>
      <c r="F29" s="251"/>
      <c r="G29" s="252"/>
      <c r="H29" s="252"/>
      <c r="I29" s="252"/>
      <c r="J29" s="252"/>
      <c r="K29" s="252"/>
      <c r="L29" s="253"/>
      <c r="M29" s="254"/>
      <c r="N29" s="263"/>
      <c r="O29" s="256"/>
      <c r="P29" s="263"/>
      <c r="Q29" s="256"/>
      <c r="R29" s="257"/>
      <c r="S29" s="258"/>
      <c r="T29" s="259"/>
      <c r="U29" s="259"/>
      <c r="V29" s="258"/>
      <c r="W29" s="259"/>
      <c r="X29" s="260"/>
      <c r="Y29" s="26"/>
    </row>
    <row r="30" spans="1:25" ht="84.75" customHeight="1" x14ac:dyDescent="0.2">
      <c r="A30" s="247"/>
      <c r="B30" s="265" t="s">
        <v>75</v>
      </c>
      <c r="C30" s="266"/>
      <c r="D30" s="250"/>
      <c r="E30" s="194"/>
      <c r="F30" s="251"/>
      <c r="G30" s="252"/>
      <c r="H30" s="252"/>
      <c r="I30" s="252"/>
      <c r="J30" s="252"/>
      <c r="K30" s="252"/>
      <c r="L30" s="253"/>
      <c r="M30" s="254"/>
      <c r="N30" s="263"/>
      <c r="O30" s="256"/>
      <c r="P30" s="263"/>
      <c r="Q30" s="256"/>
      <c r="R30" s="257"/>
      <c r="S30" s="258"/>
      <c r="T30" s="259"/>
      <c r="U30" s="259"/>
      <c r="V30" s="258"/>
      <c r="W30" s="259"/>
      <c r="X30" s="260"/>
      <c r="Y30" s="26"/>
    </row>
    <row r="31" spans="1:25" ht="23.25" hidden="1" customHeight="1" x14ac:dyDescent="0.2">
      <c r="A31" s="247"/>
      <c r="B31" s="265" t="s">
        <v>73</v>
      </c>
      <c r="C31" s="266"/>
      <c r="D31" s="250"/>
      <c r="E31" s="194"/>
      <c r="F31" s="251"/>
      <c r="G31" s="252"/>
      <c r="H31" s="252"/>
      <c r="I31" s="252"/>
      <c r="J31" s="252"/>
      <c r="K31" s="252"/>
      <c r="L31" s="253"/>
      <c r="M31" s="254"/>
      <c r="N31" s="263"/>
      <c r="O31" s="256"/>
      <c r="P31" s="263"/>
      <c r="Q31" s="256"/>
      <c r="R31" s="257"/>
      <c r="S31" s="258"/>
      <c r="T31" s="259"/>
      <c r="U31" s="259"/>
      <c r="V31" s="258"/>
      <c r="W31" s="259"/>
      <c r="X31" s="260"/>
      <c r="Y31" s="26"/>
    </row>
    <row r="32" spans="1:25" ht="31.5" customHeight="1" thickBot="1" x14ac:dyDescent="0.25">
      <c r="A32" s="247"/>
      <c r="B32" s="265" t="s">
        <v>59</v>
      </c>
      <c r="C32" s="266"/>
      <c r="D32" s="250"/>
      <c r="E32" s="194"/>
      <c r="F32" s="251"/>
      <c r="G32" s="252"/>
      <c r="H32" s="252"/>
      <c r="I32" s="252"/>
      <c r="J32" s="252"/>
      <c r="K32" s="252"/>
      <c r="L32" s="253"/>
      <c r="M32" s="254"/>
      <c r="N32" s="263"/>
      <c r="O32" s="256"/>
      <c r="P32" s="263"/>
      <c r="Q32" s="256"/>
      <c r="R32" s="257"/>
      <c r="S32" s="258"/>
      <c r="T32" s="259"/>
      <c r="U32" s="259"/>
      <c r="V32" s="258"/>
      <c r="W32" s="259"/>
      <c r="X32" s="260"/>
      <c r="Y32" s="26"/>
    </row>
    <row r="33" spans="1:25" s="27" customFormat="1" ht="23.25" customHeight="1" thickBot="1" x14ac:dyDescent="0.25">
      <c r="A33" s="218"/>
      <c r="B33" s="219" t="s">
        <v>28</v>
      </c>
      <c r="C33" s="220"/>
      <c r="D33" s="221"/>
      <c r="E33" s="198">
        <f>E21+E26+E27</f>
        <v>820660</v>
      </c>
      <c r="F33" s="199">
        <f t="shared" ref="F33:L33" si="3">F21</f>
        <v>427921</v>
      </c>
      <c r="G33" s="200">
        <f t="shared" si="3"/>
        <v>42053</v>
      </c>
      <c r="H33" s="200">
        <f t="shared" si="3"/>
        <v>184104</v>
      </c>
      <c r="I33" s="200">
        <f t="shared" si="3"/>
        <v>0</v>
      </c>
      <c r="J33" s="200">
        <f t="shared" si="3"/>
        <v>23191</v>
      </c>
      <c r="K33" s="200">
        <f t="shared" si="3"/>
        <v>77832</v>
      </c>
      <c r="L33" s="201">
        <f t="shared" si="3"/>
        <v>39750</v>
      </c>
      <c r="M33" s="225"/>
      <c r="N33" s="226"/>
      <c r="O33" s="227"/>
      <c r="P33" s="226"/>
      <c r="Q33" s="227"/>
      <c r="R33" s="228"/>
      <c r="S33" s="229"/>
      <c r="T33" s="230"/>
      <c r="U33" s="230"/>
      <c r="V33" s="229"/>
      <c r="W33" s="230"/>
      <c r="X33" s="231"/>
      <c r="Y33" s="198"/>
    </row>
    <row r="34" spans="1:25" ht="13.5" x14ac:dyDescent="0.2">
      <c r="A34" s="247"/>
      <c r="B34" s="267"/>
      <c r="C34" s="268"/>
      <c r="D34" s="250"/>
      <c r="E34" s="194"/>
      <c r="F34" s="251"/>
      <c r="G34" s="252"/>
      <c r="H34" s="252"/>
      <c r="I34" s="252"/>
      <c r="J34" s="252"/>
      <c r="K34" s="252"/>
      <c r="L34" s="253"/>
      <c r="M34" s="254"/>
      <c r="N34" s="269"/>
      <c r="O34" s="256"/>
      <c r="P34" s="269"/>
      <c r="Q34" s="256"/>
      <c r="R34" s="257"/>
      <c r="S34" s="258"/>
      <c r="T34" s="259"/>
      <c r="U34" s="259"/>
      <c r="V34" s="258"/>
      <c r="W34" s="259"/>
      <c r="X34" s="260"/>
      <c r="Y34" s="26"/>
    </row>
    <row r="35" spans="1:25" ht="13.5" x14ac:dyDescent="0.2">
      <c r="A35" s="247"/>
      <c r="B35" s="267" t="s">
        <v>29</v>
      </c>
      <c r="C35" s="262"/>
      <c r="D35" s="250"/>
      <c r="E35" s="194"/>
      <c r="F35" s="251"/>
      <c r="G35" s="252"/>
      <c r="H35" s="252"/>
      <c r="I35" s="252"/>
      <c r="J35" s="252"/>
      <c r="K35" s="252"/>
      <c r="L35" s="253"/>
      <c r="M35" s="254"/>
      <c r="N35" s="263"/>
      <c r="O35" s="256"/>
      <c r="P35" s="263"/>
      <c r="Q35" s="256"/>
      <c r="R35" s="257"/>
      <c r="S35" s="258"/>
      <c r="T35" s="259"/>
      <c r="U35" s="259"/>
      <c r="V35" s="258"/>
      <c r="W35" s="259"/>
      <c r="X35" s="260"/>
      <c r="Y35" s="26"/>
    </row>
    <row r="36" spans="1:25" ht="13.5" customHeight="1" thickBot="1" x14ac:dyDescent="0.25">
      <c r="A36" s="270"/>
      <c r="B36" s="271"/>
      <c r="C36" s="272"/>
      <c r="D36" s="273"/>
      <c r="E36" s="197"/>
      <c r="F36" s="274"/>
      <c r="G36" s="275"/>
      <c r="H36" s="275"/>
      <c r="I36" s="275"/>
      <c r="J36" s="275"/>
      <c r="K36" s="275"/>
      <c r="L36" s="276"/>
      <c r="M36" s="277"/>
      <c r="N36" s="278"/>
      <c r="O36" s="279"/>
      <c r="P36" s="278"/>
      <c r="Q36" s="279"/>
      <c r="R36" s="280"/>
      <c r="S36" s="281"/>
      <c r="T36" s="282"/>
      <c r="U36" s="282"/>
      <c r="V36" s="281"/>
      <c r="W36" s="282"/>
      <c r="X36" s="283"/>
      <c r="Y36" s="284"/>
    </row>
    <row r="37" spans="1:25" ht="13.5" x14ac:dyDescent="0.2">
      <c r="A37" s="202"/>
      <c r="B37" s="285" t="s">
        <v>30</v>
      </c>
      <c r="C37" s="286"/>
      <c r="D37" s="287"/>
      <c r="E37" s="288"/>
      <c r="F37" s="289"/>
      <c r="G37" s="290"/>
      <c r="H37" s="290"/>
      <c r="I37" s="290"/>
      <c r="J37" s="290"/>
      <c r="K37" s="290"/>
      <c r="L37" s="291"/>
      <c r="M37" s="292"/>
      <c r="N37" s="293"/>
      <c r="O37" s="294"/>
      <c r="P37" s="293"/>
      <c r="Q37" s="294"/>
      <c r="R37" s="295"/>
      <c r="S37" s="296"/>
      <c r="T37" s="297"/>
      <c r="U37" s="297"/>
      <c r="V37" s="296"/>
      <c r="W37" s="297"/>
      <c r="X37" s="298"/>
      <c r="Y37" s="299"/>
    </row>
    <row r="38" spans="1:25" ht="13.5" x14ac:dyDescent="0.2">
      <c r="A38" s="202"/>
      <c r="B38" s="300" t="s">
        <v>31</v>
      </c>
      <c r="C38" s="301">
        <v>0.18</v>
      </c>
      <c r="D38" s="302"/>
      <c r="E38" s="303"/>
      <c r="F38" s="304"/>
      <c r="G38" s="305"/>
      <c r="H38" s="305"/>
      <c r="I38" s="305"/>
      <c r="J38" s="305"/>
      <c r="K38" s="305"/>
      <c r="L38" s="306"/>
      <c r="M38" s="307"/>
      <c r="N38" s="308"/>
      <c r="O38" s="309"/>
      <c r="P38" s="310"/>
      <c r="Q38" s="309"/>
      <c r="R38" s="311"/>
      <c r="S38" s="312"/>
      <c r="T38" s="313"/>
      <c r="U38" s="313"/>
      <c r="V38" s="312"/>
      <c r="W38" s="313"/>
      <c r="X38" s="314"/>
      <c r="Y38" s="315"/>
    </row>
    <row r="39" spans="1:25" ht="14.25" thickBot="1" x14ac:dyDescent="0.25">
      <c r="A39" s="316"/>
      <c r="B39" s="317" t="s">
        <v>32</v>
      </c>
      <c r="C39" s="318"/>
      <c r="D39" s="319"/>
      <c r="E39" s="320"/>
      <c r="F39" s="321"/>
      <c r="G39" s="322"/>
      <c r="H39" s="322"/>
      <c r="I39" s="322"/>
      <c r="J39" s="322"/>
      <c r="K39" s="322"/>
      <c r="L39" s="323"/>
      <c r="M39" s="324"/>
      <c r="N39" s="325"/>
      <c r="O39" s="326"/>
      <c r="P39" s="325"/>
      <c r="Q39" s="326"/>
      <c r="R39" s="327"/>
      <c r="S39" s="328"/>
      <c r="T39" s="329"/>
      <c r="U39" s="329"/>
      <c r="V39" s="328"/>
      <c r="W39" s="329"/>
      <c r="X39" s="330"/>
      <c r="Y39" s="331"/>
    </row>
    <row r="40" spans="1:25" ht="13.5" x14ac:dyDescent="0.2">
      <c r="A40" s="247"/>
      <c r="B40" s="146" t="s">
        <v>60</v>
      </c>
      <c r="C40" s="332"/>
      <c r="D40" s="333"/>
      <c r="E40" s="334"/>
      <c r="F40" s="335"/>
      <c r="G40" s="336"/>
      <c r="H40" s="336"/>
      <c r="I40" s="336"/>
      <c r="J40" s="336"/>
      <c r="K40" s="336"/>
      <c r="L40" s="337"/>
      <c r="M40" s="129"/>
      <c r="N40" s="17"/>
      <c r="O40" s="141"/>
      <c r="P40" s="17"/>
      <c r="Q40" s="141"/>
      <c r="R40" s="338"/>
      <c r="S40" s="4"/>
      <c r="T40" s="339"/>
      <c r="U40" s="339"/>
      <c r="V40" s="4"/>
      <c r="W40" s="339"/>
      <c r="X40" s="340"/>
      <c r="Y40" s="341"/>
    </row>
    <row r="41" spans="1:25" ht="13.5" x14ac:dyDescent="0.2">
      <c r="A41" s="342"/>
      <c r="B41" s="146" t="s">
        <v>61</v>
      </c>
      <c r="C41" s="343"/>
      <c r="D41" s="344"/>
      <c r="E41" s="345"/>
      <c r="F41" s="346"/>
      <c r="G41" s="347"/>
      <c r="H41" s="347"/>
      <c r="I41" s="347"/>
      <c r="J41" s="347"/>
      <c r="K41" s="347"/>
      <c r="L41" s="348"/>
      <c r="M41" s="130"/>
      <c r="N41" s="18"/>
      <c r="O41" s="142"/>
      <c r="P41" s="18"/>
      <c r="Q41" s="142"/>
      <c r="R41" s="349"/>
      <c r="S41" s="5"/>
      <c r="T41" s="350"/>
      <c r="U41" s="350"/>
      <c r="V41" s="5"/>
      <c r="W41" s="350"/>
      <c r="X41" s="351"/>
      <c r="Y41" s="352"/>
    </row>
    <row r="42" spans="1:25" ht="14.25" thickBot="1" x14ac:dyDescent="0.25">
      <c r="A42" s="270"/>
      <c r="B42" s="353"/>
      <c r="C42" s="354"/>
      <c r="D42" s="355"/>
      <c r="E42" s="354"/>
      <c r="F42" s="356"/>
      <c r="G42" s="357"/>
      <c r="H42" s="357"/>
      <c r="I42" s="357"/>
      <c r="J42" s="357"/>
      <c r="K42" s="357"/>
      <c r="L42" s="358"/>
      <c r="M42" s="131"/>
      <c r="N42" s="19"/>
      <c r="O42" s="143"/>
      <c r="P42" s="19"/>
      <c r="Q42" s="143"/>
      <c r="R42" s="359"/>
      <c r="S42" s="6"/>
      <c r="T42" s="360"/>
      <c r="U42" s="360"/>
      <c r="V42" s="6"/>
      <c r="W42" s="360"/>
      <c r="X42" s="361"/>
      <c r="Y42" s="362"/>
    </row>
    <row r="43" spans="1:25" ht="36" customHeight="1" x14ac:dyDescent="0.2">
      <c r="A43" s="363"/>
      <c r="B43" s="364"/>
      <c r="C43" s="205"/>
      <c r="D43" s="205"/>
      <c r="E43" s="205"/>
      <c r="F43" s="205"/>
      <c r="G43" s="205"/>
      <c r="H43" s="205"/>
      <c r="I43" s="205"/>
      <c r="J43" s="205"/>
      <c r="K43" s="365"/>
      <c r="L43" s="365"/>
      <c r="M43" s="365"/>
      <c r="N43" s="365"/>
      <c r="O43" s="365"/>
      <c r="P43" s="365"/>
      <c r="Q43" s="365"/>
      <c r="R43" s="365"/>
      <c r="S43" s="365"/>
      <c r="T43" s="365"/>
      <c r="U43" s="365"/>
      <c r="V43" s="365"/>
      <c r="W43" s="365"/>
      <c r="X43" s="365"/>
      <c r="Y43" s="366"/>
    </row>
    <row r="44" spans="1:25" ht="12.75" customHeight="1" x14ac:dyDescent="0.2">
      <c r="A44" s="155"/>
      <c r="B44" s="435"/>
      <c r="C44" s="436"/>
      <c r="D44" s="439" t="s">
        <v>62</v>
      </c>
      <c r="E44" s="441" t="s">
        <v>63</v>
      </c>
      <c r="F44" s="442"/>
      <c r="G44" s="442"/>
      <c r="H44" s="367"/>
      <c r="I44" s="367"/>
      <c r="J44" s="155"/>
      <c r="K44" s="443"/>
      <c r="L44" s="443"/>
      <c r="M44" s="443"/>
      <c r="N44" s="443"/>
      <c r="O44" s="443"/>
      <c r="P44" s="443"/>
      <c r="Q44" s="443"/>
      <c r="R44" s="443"/>
      <c r="S44" s="443"/>
      <c r="T44" s="443"/>
      <c r="U44" s="443"/>
      <c r="V44" s="443"/>
      <c r="W44" s="443"/>
      <c r="X44" s="443"/>
      <c r="Y44" s="443"/>
    </row>
    <row r="45" spans="1:25" ht="19.5" customHeight="1" x14ac:dyDescent="0.2">
      <c r="A45" s="155"/>
      <c r="B45" s="437"/>
      <c r="C45" s="438"/>
      <c r="D45" s="440"/>
      <c r="E45" s="368">
        <v>2015</v>
      </c>
      <c r="F45" s="368">
        <v>2016</v>
      </c>
      <c r="G45" s="369">
        <v>2017</v>
      </c>
      <c r="H45" s="370"/>
      <c r="I45" s="370"/>
      <c r="J45" s="370"/>
      <c r="K45" s="443"/>
      <c r="L45" s="443"/>
      <c r="M45" s="443"/>
      <c r="N45" s="443"/>
      <c r="O45" s="443"/>
      <c r="P45" s="443"/>
      <c r="Q45" s="443"/>
      <c r="R45" s="443"/>
      <c r="S45" s="443"/>
      <c r="T45" s="443"/>
      <c r="U45" s="443"/>
      <c r="V45" s="443"/>
      <c r="W45" s="443"/>
      <c r="X45" s="443"/>
      <c r="Y45" s="443"/>
    </row>
    <row r="46" spans="1:25" ht="29.25" customHeight="1" x14ac:dyDescent="0.25">
      <c r="A46" s="155"/>
      <c r="B46" s="431" t="s">
        <v>64</v>
      </c>
      <c r="C46" s="432"/>
      <c r="D46" s="371"/>
      <c r="E46" s="372"/>
      <c r="F46" s="372"/>
      <c r="G46" s="372"/>
      <c r="H46" s="373"/>
      <c r="I46" s="373"/>
      <c r="J46" s="373"/>
      <c r="K46" s="374"/>
      <c r="L46" s="373"/>
      <c r="M46" s="9"/>
      <c r="N46" s="9"/>
      <c r="O46" s="10"/>
      <c r="P46" s="9"/>
      <c r="Q46" s="9"/>
      <c r="R46" s="155"/>
      <c r="T46" s="155"/>
      <c r="U46" s="155"/>
      <c r="W46" s="155"/>
      <c r="X46" s="155"/>
      <c r="Y46" s="155"/>
    </row>
    <row r="47" spans="1:25" ht="13.5" x14ac:dyDescent="0.25">
      <c r="A47" s="363"/>
      <c r="B47" s="375"/>
      <c r="C47" s="376"/>
      <c r="D47" s="376"/>
      <c r="E47" s="376"/>
      <c r="F47" s="363"/>
      <c r="G47" s="363"/>
      <c r="H47" s="363"/>
      <c r="I47" s="363"/>
      <c r="J47" s="363"/>
      <c r="K47" s="363"/>
      <c r="L47" s="363"/>
      <c r="M47" s="12"/>
      <c r="N47" s="12"/>
      <c r="O47" s="12"/>
      <c r="P47" s="12"/>
      <c r="Q47" s="13"/>
      <c r="R47" s="377"/>
      <c r="S47" s="10"/>
      <c r="T47" s="377"/>
      <c r="U47" s="377"/>
      <c r="V47" s="10"/>
      <c r="W47" s="374"/>
      <c r="X47" s="378"/>
      <c r="Y47" s="155"/>
    </row>
    <row r="48" spans="1:25" ht="13.5" x14ac:dyDescent="0.25">
      <c r="A48" s="379" t="s">
        <v>113</v>
      </c>
      <c r="B48" s="379"/>
      <c r="C48" s="379"/>
      <c r="D48" s="379"/>
      <c r="E48" s="379"/>
      <c r="F48" s="363"/>
      <c r="G48" s="363"/>
      <c r="H48" s="363"/>
      <c r="I48" s="363"/>
      <c r="J48" s="363"/>
      <c r="K48" s="363"/>
      <c r="L48" s="363"/>
      <c r="M48" s="12"/>
      <c r="N48" s="12"/>
      <c r="O48" s="12"/>
      <c r="P48" s="12"/>
      <c r="Q48" s="13"/>
      <c r="R48" s="377"/>
      <c r="S48" s="10"/>
      <c r="T48" s="377"/>
      <c r="U48" s="377"/>
      <c r="V48" s="10"/>
      <c r="W48" s="374"/>
      <c r="X48" s="378"/>
      <c r="Y48" s="155"/>
    </row>
    <row r="49" spans="1:25" ht="14.25" thickBot="1" x14ac:dyDescent="0.3">
      <c r="A49" s="379"/>
      <c r="B49" s="379"/>
      <c r="C49" s="379"/>
      <c r="D49" s="379"/>
      <c r="E49" s="379"/>
      <c r="F49" s="363"/>
      <c r="G49" s="363"/>
      <c r="H49" s="363"/>
      <c r="I49" s="363"/>
      <c r="J49" s="363"/>
      <c r="K49" s="363"/>
      <c r="L49" s="363"/>
      <c r="M49" s="12"/>
      <c r="N49" s="12"/>
      <c r="O49" s="12"/>
      <c r="P49" s="12"/>
      <c r="Q49" s="13"/>
      <c r="R49" s="377"/>
      <c r="S49" s="10"/>
      <c r="T49" s="377"/>
      <c r="U49" s="377"/>
      <c r="V49" s="10"/>
      <c r="W49" s="374"/>
      <c r="X49" s="378"/>
      <c r="Y49" s="155"/>
    </row>
    <row r="50" spans="1:25" ht="13.5" x14ac:dyDescent="0.25">
      <c r="A50" s="380"/>
      <c r="B50" s="381"/>
      <c r="C50" s="381"/>
      <c r="D50" s="382" t="s">
        <v>33</v>
      </c>
      <c r="E50" s="456"/>
      <c r="F50" s="456"/>
      <c r="G50" s="456"/>
      <c r="H50" s="456"/>
      <c r="I50" s="456"/>
      <c r="J50" s="456"/>
      <c r="K50" s="377"/>
      <c r="L50" s="377"/>
      <c r="M50" s="10"/>
      <c r="N50" s="13"/>
      <c r="O50" s="15"/>
      <c r="P50" s="13"/>
      <c r="R50" s="155"/>
      <c r="T50" s="155"/>
      <c r="U50" s="155"/>
      <c r="W50" s="155"/>
      <c r="X50" s="155"/>
      <c r="Y50" s="155"/>
    </row>
    <row r="51" spans="1:25" ht="13.5" x14ac:dyDescent="0.25">
      <c r="A51" s="383">
        <v>1</v>
      </c>
      <c r="B51" s="384" t="s">
        <v>74</v>
      </c>
      <c r="C51" s="385" t="s">
        <v>65</v>
      </c>
      <c r="D51" s="403"/>
      <c r="E51" s="386"/>
      <c r="F51" s="386"/>
      <c r="G51" s="386"/>
      <c r="H51" s="386"/>
      <c r="I51" s="386"/>
      <c r="J51" s="386"/>
      <c r="K51" s="377"/>
      <c r="L51" s="377"/>
      <c r="M51" s="10"/>
      <c r="N51" s="13"/>
      <c r="O51" s="15"/>
      <c r="P51" s="13"/>
      <c r="R51" s="155"/>
      <c r="T51" s="155"/>
      <c r="U51" s="155"/>
      <c r="W51" s="155"/>
      <c r="X51" s="155"/>
      <c r="Y51" s="155"/>
    </row>
    <row r="52" spans="1:25" ht="15.75" customHeight="1" x14ac:dyDescent="0.25">
      <c r="A52" s="383">
        <v>2</v>
      </c>
      <c r="B52" s="384" t="s">
        <v>34</v>
      </c>
      <c r="C52" s="385"/>
      <c r="D52" s="404"/>
      <c r="E52" s="429"/>
      <c r="F52" s="430"/>
      <c r="G52" s="430"/>
      <c r="H52" s="430"/>
      <c r="I52" s="430"/>
      <c r="J52" s="387"/>
      <c r="K52" s="377"/>
      <c r="L52" s="377"/>
      <c r="M52" s="10"/>
      <c r="N52" s="13"/>
      <c r="O52" s="15"/>
      <c r="P52" s="13"/>
      <c r="R52" s="155"/>
      <c r="T52" s="155"/>
      <c r="U52" s="155"/>
      <c r="W52" s="155"/>
      <c r="X52" s="155"/>
      <c r="Y52" s="155"/>
    </row>
    <row r="53" spans="1:25" ht="13.5" customHeight="1" x14ac:dyDescent="0.25">
      <c r="A53" s="383">
        <v>3</v>
      </c>
      <c r="B53" s="384" t="s">
        <v>66</v>
      </c>
      <c r="C53" s="385"/>
      <c r="D53" s="405"/>
      <c r="E53" s="429"/>
      <c r="F53" s="430"/>
      <c r="G53" s="430"/>
      <c r="H53" s="430"/>
      <c r="I53" s="430"/>
      <c r="J53" s="377"/>
      <c r="K53" s="377"/>
      <c r="L53" s="377"/>
      <c r="M53" s="10"/>
      <c r="N53" s="13"/>
      <c r="O53" s="15"/>
      <c r="P53" s="13"/>
      <c r="R53" s="155"/>
      <c r="T53" s="155"/>
      <c r="U53" s="155"/>
      <c r="W53" s="155"/>
      <c r="X53" s="155"/>
      <c r="Y53" s="155"/>
    </row>
    <row r="54" spans="1:25" ht="13.5" x14ac:dyDescent="0.25">
      <c r="A54" s="383">
        <v>4</v>
      </c>
      <c r="B54" s="384" t="s">
        <v>25</v>
      </c>
      <c r="C54" s="385" t="s">
        <v>20</v>
      </c>
      <c r="D54" s="388">
        <v>3.5000000000000003E-2</v>
      </c>
      <c r="E54" s="374"/>
      <c r="F54" s="374"/>
      <c r="G54" s="377"/>
      <c r="H54" s="377"/>
      <c r="I54" s="377"/>
      <c r="J54" s="377"/>
      <c r="K54" s="377"/>
      <c r="L54" s="377"/>
      <c r="M54" s="10"/>
      <c r="N54" s="13"/>
      <c r="O54" s="15"/>
      <c r="P54" s="13"/>
      <c r="R54" s="155"/>
      <c r="T54" s="155"/>
      <c r="U54" s="155"/>
      <c r="W54" s="155"/>
      <c r="X54" s="155"/>
      <c r="Y54" s="155"/>
    </row>
    <row r="55" spans="1:25" ht="13.5" x14ac:dyDescent="0.25">
      <c r="A55" s="383">
        <v>5</v>
      </c>
      <c r="B55" s="384" t="s">
        <v>1</v>
      </c>
      <c r="C55" s="385" t="s">
        <v>20</v>
      </c>
      <c r="D55" s="389">
        <v>6.3500000000000001E-2</v>
      </c>
      <c r="E55" s="374"/>
      <c r="F55" s="374"/>
      <c r="G55" s="377"/>
      <c r="H55" s="377"/>
      <c r="I55" s="377"/>
      <c r="J55" s="377"/>
      <c r="K55" s="377"/>
      <c r="L55" s="377"/>
      <c r="M55" s="10"/>
      <c r="N55" s="13"/>
      <c r="O55" s="15"/>
      <c r="P55" s="13"/>
      <c r="R55" s="155"/>
      <c r="T55" s="155"/>
      <c r="U55" s="155"/>
      <c r="W55" s="155"/>
      <c r="X55" s="155"/>
      <c r="Y55" s="155"/>
    </row>
    <row r="56" spans="1:25" ht="13.5" x14ac:dyDescent="0.25">
      <c r="A56" s="383">
        <v>6</v>
      </c>
      <c r="B56" s="384" t="s">
        <v>29</v>
      </c>
      <c r="C56" s="385" t="s">
        <v>20</v>
      </c>
      <c r="D56" s="388">
        <v>1.4999999999999999E-2</v>
      </c>
      <c r="E56" s="374"/>
      <c r="F56" s="374"/>
      <c r="G56" s="377"/>
      <c r="H56" s="377"/>
      <c r="I56" s="377"/>
      <c r="J56" s="377"/>
      <c r="K56" s="377"/>
      <c r="L56" s="377"/>
      <c r="M56" s="10"/>
      <c r="N56" s="13"/>
      <c r="O56" s="15"/>
      <c r="P56" s="13"/>
      <c r="R56" s="155"/>
      <c r="T56" s="155"/>
      <c r="U56" s="155"/>
      <c r="W56" s="155"/>
      <c r="X56" s="155"/>
      <c r="Y56" s="155"/>
    </row>
    <row r="57" spans="1:25" ht="27" x14ac:dyDescent="0.25">
      <c r="A57" s="383">
        <v>7</v>
      </c>
      <c r="B57" s="390" t="s">
        <v>70</v>
      </c>
      <c r="C57" s="385" t="s">
        <v>20</v>
      </c>
      <c r="D57" s="388">
        <v>1.4999999999999999E-2</v>
      </c>
      <c r="E57" s="374"/>
      <c r="F57" s="374"/>
      <c r="G57" s="377"/>
      <c r="H57" s="377"/>
      <c r="I57" s="377"/>
      <c r="J57" s="377"/>
      <c r="K57" s="377"/>
      <c r="L57" s="377"/>
      <c r="M57" s="10"/>
      <c r="N57" s="13"/>
      <c r="O57" s="15"/>
      <c r="P57" s="13"/>
      <c r="R57" s="155"/>
      <c r="T57" s="155"/>
      <c r="U57" s="155"/>
      <c r="W57" s="155"/>
      <c r="X57" s="155"/>
      <c r="Y57" s="155"/>
    </row>
    <row r="58" spans="1:25" ht="13.5" x14ac:dyDescent="0.25">
      <c r="A58" s="383">
        <v>8</v>
      </c>
      <c r="B58" s="384" t="s">
        <v>35</v>
      </c>
      <c r="C58" s="385" t="s">
        <v>20</v>
      </c>
      <c r="D58" s="389">
        <f>(K21/(G21+J21))*0.85</f>
        <v>1.014</v>
      </c>
      <c r="E58" s="429"/>
      <c r="F58" s="430"/>
      <c r="G58" s="430"/>
      <c r="H58" s="430"/>
      <c r="I58" s="430"/>
      <c r="J58" s="377"/>
      <c r="K58" s="377"/>
      <c r="L58" s="377"/>
      <c r="M58" s="10"/>
      <c r="N58" s="13"/>
      <c r="O58" s="15"/>
      <c r="P58" s="13"/>
      <c r="R58" s="155"/>
      <c r="T58" s="155"/>
      <c r="U58" s="155"/>
      <c r="W58" s="155"/>
      <c r="X58" s="155"/>
      <c r="Y58" s="155"/>
    </row>
    <row r="59" spans="1:25" ht="14.25" thickBot="1" x14ac:dyDescent="0.3">
      <c r="A59" s="391">
        <v>9</v>
      </c>
      <c r="B59" s="392" t="s">
        <v>36</v>
      </c>
      <c r="C59" s="393" t="s">
        <v>20</v>
      </c>
      <c r="D59" s="394">
        <f>IF(L21*0.8/(G21+J21)&gt;=0.5,0.5,L21*0.8/(G21+J21))</f>
        <v>0.49</v>
      </c>
      <c r="E59" s="429"/>
      <c r="F59" s="430"/>
      <c r="G59" s="430"/>
      <c r="H59" s="430"/>
      <c r="I59" s="430"/>
      <c r="J59" s="377"/>
      <c r="K59" s="377"/>
      <c r="L59" s="377"/>
      <c r="M59" s="10"/>
      <c r="N59" s="13"/>
      <c r="O59" s="15"/>
      <c r="P59" s="13"/>
      <c r="R59" s="155"/>
      <c r="T59" s="155"/>
      <c r="U59" s="155"/>
      <c r="W59" s="155"/>
      <c r="X59" s="155"/>
      <c r="Y59" s="155"/>
    </row>
    <row r="60" spans="1:25" ht="13.5" x14ac:dyDescent="0.25">
      <c r="A60" s="16"/>
      <c r="B60" s="1"/>
      <c r="C60" s="16"/>
      <c r="D60" s="7"/>
      <c r="E60" s="7"/>
      <c r="P60" s="12"/>
      <c r="Q60" s="13"/>
      <c r="R60" s="8"/>
      <c r="S60" s="13"/>
      <c r="T60" s="14"/>
      <c r="U60" s="14"/>
      <c r="V60" s="10"/>
      <c r="W60" s="14"/>
      <c r="X60" s="14"/>
      <c r="Y60" s="8"/>
    </row>
  </sheetData>
  <sheetProtection insertRows="0" deleteRows="0"/>
  <protectedRanges>
    <protectedRange sqref="A2:S3 B10:L17 Y28:Y32 D52:D53 E50:Y71 A60:D71 H43:Y49 N18:Q21" name="Диапазон1"/>
  </protectedRanges>
  <mergeCells count="40">
    <mergeCell ref="A1:X1"/>
    <mergeCell ref="E50:J50"/>
    <mergeCell ref="E52:I52"/>
    <mergeCell ref="E53:I53"/>
    <mergeCell ref="E58:I58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  <mergeCell ref="E59:I59"/>
    <mergeCell ref="B46:C46"/>
    <mergeCell ref="U5:U7"/>
    <mergeCell ref="V5:V7"/>
    <mergeCell ref="W5:W7"/>
    <mergeCell ref="B44:C45"/>
    <mergeCell ref="D44:D45"/>
    <mergeCell ref="E44:G44"/>
    <mergeCell ref="K44:Y45"/>
    <mergeCell ref="T5:T7"/>
    <mergeCell ref="K6:K7"/>
    <mergeCell ref="L6:L7"/>
    <mergeCell ref="N6:O6"/>
    <mergeCell ref="P6:Q6"/>
    <mergeCell ref="F5:L5"/>
    <mergeCell ref="M5:M7"/>
    <mergeCell ref="E4:L4"/>
    <mergeCell ref="M4:Y4"/>
    <mergeCell ref="E5:E7"/>
    <mergeCell ref="Y5:Y7"/>
    <mergeCell ref="F6:F7"/>
    <mergeCell ref="G6:G7"/>
    <mergeCell ref="H6:H7"/>
    <mergeCell ref="I6:I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2" customWidth="1"/>
    <col min="2" max="2" width="25.140625" style="32" customWidth="1"/>
    <col min="3" max="3" width="7.140625" style="32" customWidth="1"/>
    <col min="4" max="4" width="10.7109375" style="32" customWidth="1"/>
    <col min="5" max="5" width="9.7109375" style="32" customWidth="1"/>
    <col min="6" max="6" width="8.28515625" style="32" customWidth="1"/>
    <col min="7" max="7" width="8.42578125" style="32" customWidth="1"/>
    <col min="8" max="9" width="9.42578125" style="32" customWidth="1"/>
    <col min="10" max="10" width="11.7109375" style="32" customWidth="1"/>
    <col min="11" max="16384" width="9.140625" style="32"/>
  </cols>
  <sheetData>
    <row r="1" spans="1:16" s="29" customFormat="1" ht="12" x14ac:dyDescent="0.2">
      <c r="A1" s="28" t="s">
        <v>76</v>
      </c>
      <c r="B1" s="28"/>
      <c r="C1" s="28"/>
      <c r="D1" s="28"/>
      <c r="E1" s="28"/>
      <c r="I1" s="478" t="s">
        <v>115</v>
      </c>
      <c r="J1" s="478"/>
    </row>
    <row r="2" spans="1:16" s="31" customFormat="1" x14ac:dyDescent="0.2">
      <c r="A2" s="30" t="s">
        <v>77</v>
      </c>
    </row>
    <row r="3" spans="1:16" x14ac:dyDescent="0.2">
      <c r="A3" s="479" t="s">
        <v>78</v>
      </c>
      <c r="B3" s="479"/>
      <c r="C3" s="479"/>
      <c r="D3" s="479"/>
      <c r="E3" s="479"/>
      <c r="F3" s="479"/>
      <c r="G3" s="479"/>
      <c r="H3" s="479"/>
      <c r="I3" s="479"/>
      <c r="J3" s="479"/>
    </row>
    <row r="4" spans="1:16" ht="15" customHeight="1" x14ac:dyDescent="0.2">
      <c r="A4" s="480" t="s">
        <v>68</v>
      </c>
      <c r="B4" s="480"/>
      <c r="C4" s="480"/>
      <c r="D4" s="480"/>
      <c r="E4" s="480"/>
      <c r="F4" s="480"/>
      <c r="G4" s="480"/>
      <c r="H4" s="480"/>
      <c r="I4" s="480"/>
      <c r="J4" s="480"/>
      <c r="K4" s="33"/>
      <c r="L4" s="33"/>
      <c r="M4" s="33"/>
      <c r="N4" s="34"/>
      <c r="O4" s="34"/>
      <c r="P4" s="34"/>
    </row>
    <row r="5" spans="1:16" ht="15" customHeight="1" thickBot="1" x14ac:dyDescent="0.25">
      <c r="A5" s="480" t="s">
        <v>69</v>
      </c>
      <c r="B5" s="480"/>
      <c r="C5" s="480"/>
      <c r="D5" s="480"/>
      <c r="E5" s="480"/>
      <c r="F5" s="480"/>
      <c r="G5" s="480"/>
      <c r="H5" s="480"/>
      <c r="I5" s="480"/>
      <c r="J5" s="480"/>
      <c r="K5" s="33"/>
      <c r="L5" s="33"/>
      <c r="M5" s="33"/>
    </row>
    <row r="6" spans="1:16" ht="20.25" customHeight="1" x14ac:dyDescent="0.2">
      <c r="A6" s="471" t="s">
        <v>79</v>
      </c>
      <c r="B6" s="471" t="s">
        <v>80</v>
      </c>
      <c r="C6" s="471" t="s">
        <v>81</v>
      </c>
      <c r="D6" s="471" t="s">
        <v>82</v>
      </c>
      <c r="E6" s="471" t="s">
        <v>83</v>
      </c>
      <c r="F6" s="471" t="s">
        <v>84</v>
      </c>
      <c r="G6" s="483" t="s">
        <v>85</v>
      </c>
      <c r="H6" s="471" t="s">
        <v>86</v>
      </c>
      <c r="I6" s="471" t="s">
        <v>87</v>
      </c>
      <c r="J6" s="471" t="s">
        <v>88</v>
      </c>
    </row>
    <row r="7" spans="1:16" ht="68.25" customHeight="1" thickBot="1" x14ac:dyDescent="0.25">
      <c r="A7" s="472"/>
      <c r="B7" s="472"/>
      <c r="C7" s="472"/>
      <c r="D7" s="472"/>
      <c r="E7" s="472"/>
      <c r="F7" s="472"/>
      <c r="G7" s="484"/>
      <c r="H7" s="472"/>
      <c r="I7" s="472"/>
      <c r="J7" s="472"/>
    </row>
    <row r="8" spans="1:16" ht="25.5" customHeight="1" thickBot="1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6">
        <v>6</v>
      </c>
      <c r="G8" s="36">
        <v>7</v>
      </c>
      <c r="H8" s="35">
        <v>8</v>
      </c>
      <c r="I8" s="35">
        <v>9</v>
      </c>
      <c r="J8" s="36">
        <v>10</v>
      </c>
    </row>
    <row r="9" spans="1:16" ht="13.5" hidden="1" thickBot="1" x14ac:dyDescent="0.25">
      <c r="A9" s="473" t="s">
        <v>89</v>
      </c>
      <c r="B9" s="37" t="s">
        <v>90</v>
      </c>
      <c r="C9" s="38">
        <v>0</v>
      </c>
      <c r="D9" s="38">
        <v>140</v>
      </c>
      <c r="E9" s="38">
        <v>28</v>
      </c>
      <c r="F9" s="39">
        <f>D9/E9</f>
        <v>5</v>
      </c>
      <c r="G9" s="38">
        <f>1746</f>
        <v>1746</v>
      </c>
      <c r="H9" s="39">
        <f>F9*G9</f>
        <v>8730</v>
      </c>
      <c r="I9" s="38">
        <f>C9</f>
        <v>0</v>
      </c>
      <c r="J9" s="40">
        <f>H9*I9</f>
        <v>0</v>
      </c>
    </row>
    <row r="10" spans="1:16" ht="25.5" hidden="1" customHeight="1" x14ac:dyDescent="0.2">
      <c r="A10" s="474"/>
      <c r="B10" s="41" t="s">
        <v>91</v>
      </c>
      <c r="C10" s="38">
        <v>0</v>
      </c>
      <c r="D10" s="38">
        <v>140</v>
      </c>
      <c r="E10" s="38">
        <v>28</v>
      </c>
      <c r="F10" s="39">
        <f>D10/E10</f>
        <v>5</v>
      </c>
      <c r="G10" s="38">
        <f>1746</f>
        <v>1746</v>
      </c>
      <c r="H10" s="39">
        <f>F10*G10</f>
        <v>8730</v>
      </c>
      <c r="I10" s="38">
        <f>C10</f>
        <v>0</v>
      </c>
      <c r="J10" s="40">
        <f>H10*I10</f>
        <v>0</v>
      </c>
    </row>
    <row r="11" spans="1:16" ht="13.5" hidden="1" thickBot="1" x14ac:dyDescent="0.25">
      <c r="A11" s="474"/>
      <c r="B11" s="42" t="s">
        <v>92</v>
      </c>
      <c r="C11" s="43">
        <v>0</v>
      </c>
      <c r="D11" s="44">
        <v>140</v>
      </c>
      <c r="E11" s="44">
        <v>28</v>
      </c>
      <c r="F11" s="45">
        <f>D11/E11</f>
        <v>5</v>
      </c>
      <c r="G11" s="44">
        <f>1746</f>
        <v>1746</v>
      </c>
      <c r="H11" s="45">
        <f>F11*G11</f>
        <v>8730</v>
      </c>
      <c r="I11" s="44">
        <f>C11</f>
        <v>0</v>
      </c>
      <c r="J11" s="46">
        <f>H11*I11</f>
        <v>0</v>
      </c>
    </row>
    <row r="12" spans="1:16" ht="12.75" hidden="1" customHeight="1" x14ac:dyDescent="0.2">
      <c r="A12" s="47"/>
      <c r="B12" s="48"/>
      <c r="C12" s="49"/>
      <c r="D12" s="49"/>
      <c r="E12" s="49"/>
      <c r="F12" s="50"/>
      <c r="G12" s="49"/>
      <c r="H12" s="50"/>
      <c r="I12" s="49"/>
      <c r="J12" s="51">
        <f>H12*I12</f>
        <v>0</v>
      </c>
    </row>
    <row r="13" spans="1:16" ht="12.75" hidden="1" customHeight="1" x14ac:dyDescent="0.2">
      <c r="A13" s="52"/>
      <c r="B13" s="53"/>
      <c r="C13" s="43"/>
      <c r="D13" s="43"/>
      <c r="E13" s="43"/>
      <c r="F13" s="45"/>
      <c r="G13" s="43"/>
      <c r="H13" s="45"/>
      <c r="I13" s="43"/>
      <c r="J13" s="46">
        <f>H13*I13</f>
        <v>0</v>
      </c>
    </row>
    <row r="14" spans="1:16" ht="12.75" customHeight="1" x14ac:dyDescent="0.2">
      <c r="A14" s="54"/>
      <c r="B14" s="55"/>
      <c r="C14" s="49"/>
      <c r="D14" s="49"/>
      <c r="E14" s="49"/>
      <c r="F14" s="50"/>
      <c r="G14" s="49"/>
      <c r="H14" s="50"/>
      <c r="I14" s="49"/>
      <c r="J14" s="51"/>
    </row>
    <row r="15" spans="1:16" x14ac:dyDescent="0.2">
      <c r="A15" s="56"/>
      <c r="B15" s="57"/>
      <c r="C15" s="58"/>
      <c r="D15" s="58"/>
      <c r="E15" s="58"/>
      <c r="F15" s="59"/>
      <c r="G15" s="58"/>
      <c r="H15" s="59"/>
      <c r="I15" s="58"/>
      <c r="J15" s="60"/>
    </row>
    <row r="16" spans="1:16" s="29" customFormat="1" x14ac:dyDescent="0.2">
      <c r="A16" s="56"/>
      <c r="B16" s="57"/>
      <c r="C16" s="58"/>
      <c r="D16" s="58"/>
      <c r="E16" s="58"/>
      <c r="F16" s="59"/>
      <c r="G16" s="58"/>
      <c r="H16" s="59"/>
      <c r="I16" s="58"/>
      <c r="J16" s="60"/>
    </row>
    <row r="17" spans="1:10" s="29" customFormat="1" ht="26.25" customHeight="1" x14ac:dyDescent="0.2">
      <c r="A17" s="61"/>
      <c r="B17" s="62"/>
      <c r="C17" s="58"/>
      <c r="D17" s="58"/>
      <c r="E17" s="58"/>
      <c r="F17" s="59"/>
      <c r="G17" s="63"/>
      <c r="H17" s="59"/>
      <c r="I17" s="58"/>
      <c r="J17" s="60"/>
    </row>
    <row r="18" spans="1:10" s="29" customFormat="1" ht="26.25" customHeight="1" thickBot="1" x14ac:dyDescent="0.25">
      <c r="A18" s="64"/>
      <c r="B18" s="65"/>
      <c r="C18" s="66"/>
      <c r="D18" s="66"/>
      <c r="E18" s="66"/>
      <c r="F18" s="67"/>
      <c r="G18" s="68"/>
      <c r="H18" s="67"/>
      <c r="I18" s="66"/>
      <c r="J18" s="69"/>
    </row>
    <row r="19" spans="1:10" ht="13.5" thickBot="1" x14ac:dyDescent="0.25">
      <c r="A19" s="475" t="s">
        <v>93</v>
      </c>
      <c r="B19" s="476"/>
      <c r="C19" s="476"/>
      <c r="D19" s="476"/>
      <c r="E19" s="476"/>
      <c r="F19" s="476"/>
      <c r="G19" s="476"/>
      <c r="H19" s="476"/>
      <c r="I19" s="477"/>
      <c r="J19" s="70">
        <f>SUM(J14:J18)</f>
        <v>0</v>
      </c>
    </row>
    <row r="22" spans="1:10" ht="12.75" customHeight="1" x14ac:dyDescent="0.2">
      <c r="A22" s="71" t="s">
        <v>94</v>
      </c>
      <c r="B22" s="72"/>
      <c r="C22" s="481" t="s">
        <v>95</v>
      </c>
      <c r="D22" s="481"/>
      <c r="E22" s="72"/>
      <c r="F22" s="481" t="s">
        <v>96</v>
      </c>
      <c r="G22" s="481"/>
      <c r="H22" s="481"/>
    </row>
    <row r="23" spans="1:10" x14ac:dyDescent="0.2">
      <c r="A23" s="72"/>
      <c r="B23" s="72"/>
      <c r="C23" s="72"/>
      <c r="D23" s="72"/>
      <c r="E23" s="72"/>
      <c r="F23" s="482" t="s">
        <v>97</v>
      </c>
      <c r="G23" s="482"/>
      <c r="H23" s="482"/>
    </row>
    <row r="24" spans="1:10" x14ac:dyDescent="0.2">
      <c r="G24" s="73"/>
    </row>
    <row r="25" spans="1:10" x14ac:dyDescent="0.2">
      <c r="G25" s="73"/>
    </row>
    <row r="26" spans="1:10" x14ac:dyDescent="0.2">
      <c r="G26" s="73"/>
    </row>
    <row r="27" spans="1:10" x14ac:dyDescent="0.2">
      <c r="G27" s="73"/>
    </row>
    <row r="28" spans="1:10" x14ac:dyDescent="0.2">
      <c r="G28" s="73"/>
    </row>
    <row r="29" spans="1:10" x14ac:dyDescent="0.2">
      <c r="G29" s="73"/>
    </row>
    <row r="30" spans="1:10" x14ac:dyDescent="0.2">
      <c r="G30" s="73"/>
    </row>
    <row r="31" spans="1:10" x14ac:dyDescent="0.2">
      <c r="G31" s="7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5" customWidth="1"/>
    <col min="2" max="2" width="39.140625" style="75" customWidth="1"/>
    <col min="3" max="4" width="11.7109375" style="77" customWidth="1"/>
    <col min="5" max="5" width="6.140625" style="77" customWidth="1"/>
    <col min="6" max="6" width="9.140625" style="77"/>
    <col min="7" max="7" width="7.85546875" style="77" customWidth="1"/>
    <col min="8" max="8" width="6.28515625" style="77" customWidth="1"/>
    <col min="9" max="9" width="7" style="77" customWidth="1"/>
    <col min="10" max="10" width="6.7109375" style="77" customWidth="1"/>
    <col min="11" max="11" width="9.85546875" style="77" customWidth="1"/>
    <col min="12" max="12" width="7.42578125" style="77" customWidth="1"/>
    <col min="13" max="13" width="10.85546875" style="77" customWidth="1"/>
    <col min="14" max="16384" width="9.140625" style="75"/>
  </cols>
  <sheetData>
    <row r="1" spans="1:18" x14ac:dyDescent="0.2">
      <c r="A1" s="30" t="s">
        <v>98</v>
      </c>
      <c r="C1" s="76"/>
      <c r="D1" s="76"/>
      <c r="K1" s="489" t="s">
        <v>116</v>
      </c>
      <c r="L1" s="489"/>
      <c r="M1" s="489"/>
    </row>
    <row r="2" spans="1:18" s="31" customFormat="1" x14ac:dyDescent="0.2">
      <c r="A2" s="30" t="s">
        <v>77</v>
      </c>
    </row>
    <row r="5" spans="1:18" x14ac:dyDescent="0.2">
      <c r="A5" s="490" t="s">
        <v>99</v>
      </c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</row>
    <row r="6" spans="1:18" x14ac:dyDescent="0.2">
      <c r="A6" s="480" t="s">
        <v>68</v>
      </c>
      <c r="B6" s="480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33"/>
    </row>
    <row r="7" spans="1:18" ht="13.5" thickBot="1" x14ac:dyDescent="0.25">
      <c r="A7" s="480" t="s">
        <v>69</v>
      </c>
      <c r="B7" s="480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  <c r="N7" s="33"/>
    </row>
    <row r="8" spans="1:18" ht="20.25" customHeight="1" x14ac:dyDescent="0.2">
      <c r="A8" s="491" t="s">
        <v>0</v>
      </c>
      <c r="B8" s="493" t="s">
        <v>100</v>
      </c>
      <c r="C8" s="495" t="s">
        <v>101</v>
      </c>
      <c r="D8" s="495" t="s">
        <v>102</v>
      </c>
      <c r="E8" s="493" t="s">
        <v>87</v>
      </c>
      <c r="F8" s="493" t="s">
        <v>2</v>
      </c>
      <c r="G8" s="493" t="s">
        <v>103</v>
      </c>
      <c r="H8" s="493" t="s">
        <v>104</v>
      </c>
      <c r="I8" s="493"/>
      <c r="J8" s="493"/>
      <c r="K8" s="493" t="s">
        <v>105</v>
      </c>
      <c r="L8" s="493"/>
      <c r="M8" s="485" t="s">
        <v>106</v>
      </c>
    </row>
    <row r="9" spans="1:18" s="80" customFormat="1" ht="42" customHeight="1" x14ac:dyDescent="0.25">
      <c r="A9" s="492"/>
      <c r="B9" s="494"/>
      <c r="C9" s="496"/>
      <c r="D9" s="496"/>
      <c r="E9" s="494"/>
      <c r="F9" s="494"/>
      <c r="G9" s="494"/>
      <c r="H9" s="78" t="s">
        <v>107</v>
      </c>
      <c r="I9" s="78" t="s">
        <v>108</v>
      </c>
      <c r="J9" s="78" t="s">
        <v>3</v>
      </c>
      <c r="K9" s="78" t="s">
        <v>109</v>
      </c>
      <c r="L9" s="78" t="s">
        <v>110</v>
      </c>
      <c r="M9" s="486"/>
      <c r="N9" s="79"/>
    </row>
    <row r="10" spans="1:18" s="84" customFormat="1" ht="13.5" thickBot="1" x14ac:dyDescent="0.25">
      <c r="A10" s="81" t="s">
        <v>4</v>
      </c>
      <c r="B10" s="82" t="s">
        <v>5</v>
      </c>
      <c r="C10" s="82" t="s">
        <v>6</v>
      </c>
      <c r="D10" s="82" t="s">
        <v>7</v>
      </c>
      <c r="E10" s="82" t="s">
        <v>8</v>
      </c>
      <c r="F10" s="82" t="s">
        <v>9</v>
      </c>
      <c r="G10" s="82" t="s">
        <v>10</v>
      </c>
      <c r="H10" s="82" t="s">
        <v>11</v>
      </c>
      <c r="I10" s="82" t="s">
        <v>12</v>
      </c>
      <c r="J10" s="82" t="s">
        <v>13</v>
      </c>
      <c r="K10" s="82" t="s">
        <v>14</v>
      </c>
      <c r="L10" s="82" t="s">
        <v>15</v>
      </c>
      <c r="M10" s="83" t="s">
        <v>16</v>
      </c>
      <c r="N10" s="75"/>
    </row>
    <row r="11" spans="1:18" s="94" customFormat="1" ht="13.5" thickTop="1" x14ac:dyDescent="0.2">
      <c r="A11" s="85"/>
      <c r="B11" s="86"/>
      <c r="C11" s="87"/>
      <c r="D11" s="88"/>
      <c r="E11" s="88"/>
      <c r="F11" s="89"/>
      <c r="G11" s="89"/>
      <c r="H11" s="90"/>
      <c r="I11" s="90"/>
      <c r="J11" s="90"/>
      <c r="K11" s="91"/>
      <c r="L11" s="92"/>
      <c r="M11" s="93"/>
      <c r="N11" s="80"/>
    </row>
    <row r="12" spans="1:18" s="94" customFormat="1" x14ac:dyDescent="0.2">
      <c r="A12" s="95"/>
      <c r="B12" s="96"/>
      <c r="C12" s="97"/>
      <c r="D12" s="98"/>
      <c r="E12" s="99"/>
      <c r="F12" s="100"/>
      <c r="G12" s="100"/>
      <c r="H12" s="101"/>
      <c r="I12" s="101"/>
      <c r="J12" s="101"/>
      <c r="K12" s="99"/>
      <c r="L12" s="99"/>
      <c r="M12" s="102"/>
      <c r="N12" s="103"/>
      <c r="O12" s="104"/>
      <c r="P12" s="104"/>
      <c r="Q12" s="104"/>
      <c r="R12" s="104"/>
    </row>
    <row r="13" spans="1:18" s="94" customFormat="1" x14ac:dyDescent="0.2">
      <c r="A13" s="105"/>
      <c r="B13" s="106"/>
      <c r="C13" s="107"/>
      <c r="D13" s="108"/>
      <c r="E13" s="109"/>
      <c r="F13" s="110"/>
      <c r="G13" s="110"/>
      <c r="H13" s="111"/>
      <c r="I13" s="111"/>
      <c r="J13" s="111"/>
      <c r="K13" s="109"/>
      <c r="L13" s="109"/>
      <c r="M13" s="112"/>
      <c r="N13" s="104"/>
      <c r="O13" s="104"/>
      <c r="P13" s="104"/>
      <c r="Q13" s="104"/>
      <c r="R13" s="104"/>
    </row>
    <row r="14" spans="1:18" s="94" customFormat="1" x14ac:dyDescent="0.2">
      <c r="A14" s="105"/>
      <c r="B14" s="106"/>
      <c r="C14" s="107"/>
      <c r="D14" s="108"/>
      <c r="E14" s="109"/>
      <c r="F14" s="110"/>
      <c r="G14" s="110"/>
      <c r="H14" s="111"/>
      <c r="I14" s="111"/>
      <c r="J14" s="111"/>
      <c r="K14" s="109"/>
      <c r="L14" s="109"/>
      <c r="M14" s="112"/>
      <c r="N14" s="104"/>
      <c r="O14" s="104"/>
      <c r="P14" s="104"/>
      <c r="Q14" s="104"/>
      <c r="R14" s="104"/>
    </row>
    <row r="15" spans="1:18" s="94" customFormat="1" x14ac:dyDescent="0.2">
      <c r="A15" s="105"/>
      <c r="B15" s="106"/>
      <c r="C15" s="107"/>
      <c r="D15" s="108"/>
      <c r="E15" s="109"/>
      <c r="F15" s="110"/>
      <c r="G15" s="110"/>
      <c r="H15" s="111"/>
      <c r="I15" s="111"/>
      <c r="J15" s="111"/>
      <c r="K15" s="109"/>
      <c r="L15" s="109"/>
      <c r="M15" s="112"/>
      <c r="N15" s="104"/>
      <c r="O15" s="104"/>
      <c r="P15" s="104"/>
      <c r="Q15" s="104"/>
      <c r="R15" s="104"/>
    </row>
    <row r="16" spans="1:18" s="94" customFormat="1" x14ac:dyDescent="0.2">
      <c r="A16" s="105"/>
      <c r="B16" s="106"/>
      <c r="C16" s="107"/>
      <c r="D16" s="108"/>
      <c r="E16" s="109"/>
      <c r="F16" s="110"/>
      <c r="G16" s="110"/>
      <c r="H16" s="111"/>
      <c r="I16" s="111"/>
      <c r="J16" s="111"/>
      <c r="K16" s="109"/>
      <c r="L16" s="109"/>
      <c r="M16" s="112"/>
      <c r="N16" s="104"/>
      <c r="O16" s="104"/>
      <c r="P16" s="104"/>
      <c r="Q16" s="104"/>
      <c r="R16" s="104"/>
    </row>
    <row r="17" spans="1:18" s="94" customFormat="1" x14ac:dyDescent="0.2">
      <c r="A17" s="105"/>
      <c r="B17" s="106"/>
      <c r="C17" s="107"/>
      <c r="D17" s="108"/>
      <c r="E17" s="109"/>
      <c r="F17" s="110"/>
      <c r="G17" s="110"/>
      <c r="H17" s="111"/>
      <c r="I17" s="111"/>
      <c r="J17" s="111"/>
      <c r="K17" s="109"/>
      <c r="L17" s="109"/>
      <c r="M17" s="112"/>
      <c r="N17" s="104"/>
      <c r="O17" s="104"/>
      <c r="P17" s="104"/>
      <c r="Q17" s="104"/>
      <c r="R17" s="104"/>
    </row>
    <row r="18" spans="1:18" s="113" customFormat="1" x14ac:dyDescent="0.2">
      <c r="A18" s="105"/>
      <c r="B18" s="106"/>
      <c r="C18" s="107"/>
      <c r="D18" s="108"/>
      <c r="E18" s="109"/>
      <c r="F18" s="110"/>
      <c r="G18" s="110"/>
      <c r="H18" s="111"/>
      <c r="I18" s="111"/>
      <c r="J18" s="111"/>
      <c r="K18" s="109"/>
      <c r="L18" s="109"/>
      <c r="M18" s="112"/>
      <c r="N18" s="104"/>
      <c r="O18" s="75"/>
      <c r="P18" s="75"/>
      <c r="Q18" s="75"/>
      <c r="R18" s="75"/>
    </row>
    <row r="19" spans="1:18" ht="13.5" thickBot="1" x14ac:dyDescent="0.25">
      <c r="A19" s="114"/>
      <c r="B19" s="115"/>
      <c r="C19" s="116"/>
      <c r="D19" s="117"/>
      <c r="E19" s="118"/>
      <c r="F19" s="89"/>
      <c r="G19" s="89"/>
      <c r="H19" s="90"/>
      <c r="I19" s="90"/>
      <c r="J19" s="90"/>
      <c r="K19" s="91"/>
      <c r="L19" s="92"/>
      <c r="M19" s="93"/>
      <c r="N19" s="104"/>
    </row>
    <row r="20" spans="1:18" ht="14.25" thickTop="1" thickBot="1" x14ac:dyDescent="0.25">
      <c r="A20" s="119"/>
      <c r="B20" s="120" t="s">
        <v>111</v>
      </c>
      <c r="C20" s="121"/>
      <c r="D20" s="122"/>
      <c r="E20" s="123"/>
      <c r="F20" s="124"/>
      <c r="G20" s="124"/>
      <c r="H20" s="124"/>
      <c r="I20" s="124"/>
      <c r="J20" s="124"/>
      <c r="K20" s="124"/>
      <c r="L20" s="123"/>
      <c r="M20" s="125">
        <v>0</v>
      </c>
    </row>
    <row r="21" spans="1:18" ht="13.5" thickTop="1" x14ac:dyDescent="0.2">
      <c r="J21" s="487"/>
      <c r="K21" s="488"/>
      <c r="M21" s="126"/>
    </row>
    <row r="22" spans="1:18" s="72" customFormat="1" x14ac:dyDescent="0.2">
      <c r="B22" s="71" t="s">
        <v>94</v>
      </c>
      <c r="D22" s="481" t="s">
        <v>95</v>
      </c>
      <c r="E22" s="481"/>
      <c r="G22" s="481" t="s">
        <v>96</v>
      </c>
      <c r="H22" s="481"/>
      <c r="I22" s="481"/>
    </row>
    <row r="23" spans="1:18" s="72" customFormat="1" x14ac:dyDescent="0.2">
      <c r="G23" s="482" t="s">
        <v>97</v>
      </c>
      <c r="H23" s="482"/>
      <c r="I23" s="482"/>
    </row>
    <row r="24" spans="1:18" s="72" customFormat="1" x14ac:dyDescent="0.2"/>
    <row r="25" spans="1:18" x14ac:dyDescent="0.2">
      <c r="J25" s="487"/>
      <c r="K25" s="488"/>
      <c r="M25" s="126"/>
    </row>
    <row r="26" spans="1:18" x14ac:dyDescent="0.2">
      <c r="K26" s="127"/>
      <c r="M26" s="126"/>
    </row>
    <row r="27" spans="1:18" x14ac:dyDescent="0.2">
      <c r="K27" s="497"/>
    </row>
    <row r="28" spans="1:18" x14ac:dyDescent="0.2">
      <c r="K28" s="498"/>
    </row>
    <row r="29" spans="1:18" x14ac:dyDescent="0.2">
      <c r="K29" s="498"/>
    </row>
    <row r="30" spans="1:18" x14ac:dyDescent="0.2">
      <c r="K30" s="498"/>
    </row>
    <row r="31" spans="1:18" x14ac:dyDescent="0.2">
      <c r="K31" s="498"/>
    </row>
    <row r="32" spans="1:18" x14ac:dyDescent="0.2">
      <c r="K32" s="498"/>
    </row>
    <row r="33" spans="11:11" x14ac:dyDescent="0.2">
      <c r="K33" s="498"/>
    </row>
    <row r="34" spans="11:11" x14ac:dyDescent="0.2">
      <c r="K34" s="498"/>
    </row>
    <row r="35" spans="11:11" x14ac:dyDescent="0.2">
      <c r="K35" s="49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 к форме 8</vt:lpstr>
      <vt:lpstr>Приложение 2 к форме 8</vt:lpstr>
      <vt:lpstr>'Приложение 2 к форме 8'!Заголовки_для_печати</vt:lpstr>
      <vt:lpstr>'Приложение 2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2015-07-03T10:49:37Z</dcterms:modified>
</cp:coreProperties>
</file>