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Лист1!$A$1:$T$76</definedName>
  </definedNames>
  <calcPr calcId="145621"/>
</workbook>
</file>

<file path=xl/calcChain.xml><?xml version="1.0" encoding="utf-8"?>
<calcChain xmlns="http://schemas.openxmlformats.org/spreadsheetml/2006/main">
  <c r="S50" i="1" l="1"/>
  <c r="S51" i="1" s="1"/>
  <c r="E31" i="1" l="1"/>
  <c r="E41" i="1"/>
  <c r="E26" i="1"/>
  <c r="E36" i="1"/>
  <c r="E21" i="1"/>
  <c r="Q46" i="1" l="1"/>
  <c r="P46" i="1"/>
  <c r="O46" i="1"/>
  <c r="N46" i="1"/>
  <c r="M46" i="1"/>
  <c r="L46" i="1"/>
  <c r="K46" i="1"/>
  <c r="J46" i="1"/>
  <c r="I46" i="1"/>
  <c r="H46" i="1"/>
  <c r="G46" i="1"/>
  <c r="F46" i="1"/>
  <c r="R41" i="1"/>
  <c r="R26" i="1"/>
  <c r="T26" i="1" s="1"/>
  <c r="R31" i="1"/>
  <c r="T31" i="1" s="1"/>
  <c r="R36" i="1"/>
  <c r="T36" i="1" s="1"/>
  <c r="R21" i="1"/>
  <c r="T21" i="1" s="1"/>
  <c r="R46" i="1" l="1"/>
  <c r="T41" i="1"/>
  <c r="T46" i="1" s="1"/>
</calcChain>
</file>

<file path=xl/sharedStrings.xml><?xml version="1.0" encoding="utf-8"?>
<sst xmlns="http://schemas.openxmlformats.org/spreadsheetml/2006/main" count="106" uniqueCount="68">
  <si>
    <t>Сервисная ставка глушения скважин по Правобережной группе месторождений в 2015 г.</t>
  </si>
  <si>
    <t>Сервисная ставка глушения скважин по Западно-Усть-Балыкскому и Западно-Асомкинскому месторождению в 2015 г.</t>
  </si>
  <si>
    <t>№ п/п</t>
  </si>
  <si>
    <t>Место проведения работ</t>
  </si>
  <si>
    <t>Стоимость скв - опер, руб</t>
  </si>
  <si>
    <t>Сервисная ставка глушения, руб.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</si>
  <si>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</si>
  <si>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</si>
  <si>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</si>
  <si>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</si>
  <si>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</si>
  <si>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</si>
  <si>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Сервисная ставка глушения скважин по Узунскому и Кысомскому месторождениям в 2015 г.</t>
  </si>
  <si>
    <t>Открытое Акционерное Общество "Славнефть-Мегионнефтегаз"</t>
  </si>
  <si>
    <t>предприятие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</si>
  <si>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</si>
  <si>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</si>
  <si>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</si>
  <si>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Лот является неделимым</t>
  </si>
  <si>
    <t>Примечание:</t>
  </si>
  <si>
    <t>В стоимость 1 скважино-операции по лоту на 2015 год входит:</t>
  </si>
  <si>
    <t>• Материалы расходуемые при глушении скважин (химреагенты, жидкость для приготовления составов глушения (блокирующих составов глушения);</t>
  </si>
  <si>
    <t>•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</si>
  <si>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• Затраты на приобретение и предоставление всех необходимых материалов и оборудования для проведения работ;</t>
  </si>
  <si>
    <t>• Затраты на услуги технологического транспорта и спец. техники, необходимой для проведения работ;</t>
  </si>
  <si>
    <t>• Затраты на услуги связи, информационно-технологические услуги и услуги по обслуживанию АСУ и оргтехники;</t>
  </si>
  <si>
    <t>• 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</si>
  <si>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• Затраты на обеспечение баз Подрядчика и АБК электроэнергией и тепло водоснабжением;</t>
  </si>
  <si>
    <t>• Затраты на мобилизацию/демобилизацию материалов и оборудования Подрядчика до лицензионного участка ОАО «СН-МНГ»;</t>
  </si>
  <si>
    <t>• Затраты на обустройство базы (производственного участка), проживание;</t>
  </si>
  <si>
    <t>• Прочие расходы (Затраты на утилизацию отходов производства, ГСМ, ПБ и ООС, природоохранные мероприятия и т.д.).</t>
  </si>
  <si>
    <t>Наименование</t>
  </si>
  <si>
    <t>Значение</t>
  </si>
  <si>
    <t xml:space="preserve">янв. 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</si>
  <si>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</si>
  <si>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</si>
  <si>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</si>
  <si>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</si>
  <si>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</si>
  <si>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</si>
  <si>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</si>
  <si>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</si>
  <si>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</si>
  <si>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</si>
  <si>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</si>
  <si>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 xml:space="preserve">Сервисная ставка глушения скважин по Тайлаковскому месторождению в 2015 г. </t>
  </si>
  <si>
    <t>Итого 2015 г, 
скв - опер</t>
  </si>
  <si>
    <t>Стоимость работ, руб</t>
  </si>
  <si>
    <t>ИТОГО ОАО "СН-МНГ"</t>
  </si>
  <si>
    <t>• Левобержная группа месторождений включает в себя: Ново-Покурское, Покамасовское, Южно-Покамасовское, Островное, Северо-Островное, Локосовское и Кетовское месторождения;</t>
  </si>
  <si>
    <t>• Аригольская группа месторождений включает в себя: Аригольское, Западно-Аригольское, Ининское и Максимкинское месторождения;</t>
  </si>
  <si>
    <t>• Правобережная группа месторождений включает в себя: Аганское, Южно-Аганское, Ватинское, Северо-Покурское, Мыхпайское, Мегионское, Луговое и Северо-Ореховское месторождения;</t>
  </si>
  <si>
    <t>• Арендные платежи;</t>
  </si>
  <si>
    <t xml:space="preserve">Сервисная ставка глушения скважин по Левобережной и Аригольской группы месторождений в 2015 г. </t>
  </si>
  <si>
    <r>
      <t xml:space="preserve">Раздел: 6. </t>
    </r>
    <r>
      <rPr>
        <b/>
        <i/>
        <sz val="25"/>
        <rFont val="Times New Roman Cyr"/>
        <family val="1"/>
        <charset val="204"/>
      </rPr>
      <t>Текущий и капитальный ремонт скважин</t>
    </r>
  </si>
  <si>
    <t>ЛОТ № 605.1</t>
  </si>
  <si>
    <r>
      <t xml:space="preserve">Тип сделки: </t>
    </r>
    <r>
      <rPr>
        <b/>
        <i/>
        <sz val="25"/>
        <rFont val="Times New Roman Cyr"/>
        <family val="1"/>
        <charset val="204"/>
      </rPr>
      <t>605. Глушение скважин (аварийное)</t>
    </r>
  </si>
  <si>
    <r>
      <t xml:space="preserve">Тип лота: </t>
    </r>
    <r>
      <rPr>
        <b/>
        <i/>
        <sz val="25"/>
        <rFont val="Times New Roman Cyr"/>
        <family val="1"/>
        <charset val="204"/>
      </rPr>
      <t xml:space="preserve">Выполнение работ по аварийному глушению  добывающих и нагнетательных  скважин  в условиях АВПД (аномально высокого пластового давления) в 2015 году </t>
    </r>
  </si>
  <si>
    <t>Наименование жидкости глушения</t>
  </si>
  <si>
    <t>ТЖГ</t>
  </si>
  <si>
    <t>Плотность жидкости глушения, г/см3</t>
  </si>
  <si>
    <t>Объем  жидкости глушения, м3</t>
  </si>
  <si>
    <t>Ставка жидкости глушения, руб./м3</t>
  </si>
  <si>
    <t xml:space="preserve">• Оплата производится по согласованной стоимости сервисной ставки глушения для группы месторождений и ставки жидкости глушения, при достижении расчетных параметров успешности, приведенных в плане работ на скважину: 
- сервисная ставка глушения (формируется в зависимости от места проведения работ и согласовывается Сторонами на стадии заключения договора);
- сервисная ставка жидкости глушения (формируется в зависимости от типа жидкости применяемой при выполнении работ, объема и удельного веса, и согласовывается Сторонами на стадии заключения договора);
- ставка технологического ожидания (бригады глушения, либо технологического ожидания готовности скважины, согласовывается аналогично предыдущим).
</t>
  </si>
  <si>
    <t>• Выполнение работ согласно Техническому заданию для  отбора претендентов на выполнение работ по аварийному глушению нагнетательных и добывающих скважин на лицензионных участках 
ОАО «Славнефть-Мегионнефтегаз» в 2015 г.</t>
  </si>
  <si>
    <t>Руководитель предприятия                                                  __________________________________</t>
  </si>
  <si>
    <t xml:space="preserve">Глушение скважин (аварийное) 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</si>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</sst>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26" x14ac:knownFonts="1">
    <font>
      <sz val="11"/>
      <color theme="1"/>
      <name val="Calibri"/>
      <family val="2"/>
      <scheme val="minor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25"/>
      <name val="Times New Roman Cyr"/>
      <family val="1"/>
      <charset val="204"/>
    </font>
    <font>
      <b/>
      <sz val="25"/>
      <name val="Times New Roman Cyr"/>
      <charset val="204"/>
    </font>
    <font>
      <sz val="25"/>
      <name val="Times New Roman Cyr"/>
      <family val="1"/>
      <charset val="204"/>
    </font>
    <font>
      <sz val="18"/>
      <name val="Calibri"/>
      <family val="2"/>
      <scheme val="minor"/>
    </font>
    <font>
      <b/>
      <sz val="21"/>
      <name val="Times New Roman Cyr"/>
      <family val="1"/>
      <charset val="204"/>
    </font>
    <font>
      <sz val="21"/>
      <name val="Times New Roman Cyr"/>
      <family val="1"/>
      <charset val="204"/>
    </font>
    <font>
      <b/>
      <sz val="24"/>
      <name val="Times New Roman Cyr"/>
      <family val="1"/>
      <charset val="204"/>
    </font>
    <font>
      <sz val="24"/>
      <name val="Times New Roman Cyr"/>
      <family val="1"/>
      <charset val="204"/>
    </font>
    <font>
      <b/>
      <u/>
      <sz val="28"/>
      <name val="Times New Roman Cyr"/>
      <family val="1"/>
      <charset val="204"/>
    </font>
    <font>
      <sz val="28"/>
      <name val="Times New Roman Cyr"/>
      <family val="1"/>
      <charset val="204"/>
    </font>
    <font>
      <b/>
      <i/>
      <sz val="25"/>
      <name val="Times New Roman Cyr"/>
      <family val="1"/>
      <charset val="204"/>
    </font>
    <font>
      <b/>
      <sz val="21"/>
      <name val="Times New Roman"/>
      <family val="1"/>
      <charset val="204"/>
    </font>
    <font>
      <sz val="25"/>
      <name val="Calibri"/>
      <family val="2"/>
      <scheme val="minor"/>
    </font>
    <font>
      <b/>
      <sz val="22"/>
      <name val="Times New Roman"/>
      <family val="1"/>
      <charset val="204"/>
    </font>
    <font>
      <b/>
      <sz val="25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" fillId="0" borderId="11" xfId="0" applyFont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4" fillId="2" borderId="0" xfId="0" applyFont="1" applyFill="1"/>
    <xf numFmtId="164" fontId="3" fillId="2" borderId="0" xfId="0" applyNumberFormat="1" applyFont="1" applyFill="1" applyBorder="1"/>
    <xf numFmtId="0" fontId="2" fillId="2" borderId="0" xfId="0" applyFont="1" applyFill="1"/>
    <xf numFmtId="0" fontId="1" fillId="0" borderId="13" xfId="0" applyFont="1" applyBorder="1" applyAlignment="1">
      <alignment horizontal="center"/>
    </xf>
    <xf numFmtId="4" fontId="2" fillId="2" borderId="0" xfId="0" applyNumberFormat="1" applyFont="1" applyFill="1" applyBorder="1"/>
    <xf numFmtId="3" fontId="2" fillId="0" borderId="0" xfId="0" applyNumberFormat="1" applyFont="1"/>
    <xf numFmtId="1" fontId="3" fillId="0" borderId="0" xfId="0" applyNumberFormat="1" applyFont="1"/>
    <xf numFmtId="3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/>
    <xf numFmtId="0" fontId="5" fillId="0" borderId="19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/>
    <xf numFmtId="0" fontId="5" fillId="0" borderId="0" xfId="0" applyFont="1"/>
    <xf numFmtId="0" fontId="5" fillId="0" borderId="20" xfId="0" applyFont="1" applyBorder="1"/>
    <xf numFmtId="1" fontId="5" fillId="5" borderId="25" xfId="0" applyNumberFormat="1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6" xfId="0" applyFont="1" applyBorder="1"/>
    <xf numFmtId="165" fontId="5" fillId="5" borderId="25" xfId="0" applyNumberFormat="1" applyFont="1" applyFill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/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5" fillId="0" borderId="0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/>
    <xf numFmtId="0" fontId="9" fillId="0" borderId="0" xfId="0" applyFont="1"/>
    <xf numFmtId="0" fontId="9" fillId="0" borderId="0" xfId="0" applyFont="1" applyFill="1" applyAlignment="1">
      <alignment vertical="top"/>
    </xf>
    <xf numFmtId="0" fontId="9" fillId="2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5" fillId="0" borderId="0" xfId="0" applyFont="1" applyBorder="1"/>
    <xf numFmtId="0" fontId="1" fillId="0" borderId="6" xfId="0" applyFont="1" applyBorder="1"/>
    <xf numFmtId="0" fontId="1" fillId="0" borderId="21" xfId="0" applyFont="1" applyBorder="1"/>
    <xf numFmtId="0" fontId="1" fillId="0" borderId="20" xfId="0" applyFont="1" applyBorder="1"/>
    <xf numFmtId="0" fontId="8" fillId="0" borderId="0" xfId="0" applyFont="1"/>
    <xf numFmtId="0" fontId="17" fillId="0" borderId="0" xfId="0" applyFont="1"/>
    <xf numFmtId="0" fontId="8" fillId="0" borderId="0" xfId="0" applyFont="1" applyBorder="1"/>
    <xf numFmtId="0" fontId="18" fillId="3" borderId="1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Border="1"/>
    <xf numFmtId="0" fontId="24" fillId="0" borderId="11" xfId="0" applyFont="1" applyBorder="1" applyAlignment="1">
      <alignment horizontal="center" vertical="center" wrapText="1"/>
    </xf>
    <xf numFmtId="4" fontId="24" fillId="2" borderId="2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/>
    <xf numFmtId="0" fontId="8" fillId="2" borderId="0" xfId="0" applyFont="1" applyFill="1" applyBorder="1" applyAlignment="1">
      <alignment horizontal="center"/>
    </xf>
    <xf numFmtId="0" fontId="24" fillId="0" borderId="28" xfId="0" applyFont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4" fontId="22" fillId="2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/>
    <xf numFmtId="0" fontId="24" fillId="2" borderId="21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3" fontId="25" fillId="4" borderId="1" xfId="0" applyNumberFormat="1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" fontId="17" fillId="0" borderId="0" xfId="0" applyNumberFormat="1" applyFont="1"/>
    <xf numFmtId="0" fontId="2" fillId="2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center" wrapText="1"/>
    </xf>
    <xf numFmtId="4" fontId="25" fillId="4" borderId="4" xfId="0" applyNumberFormat="1" applyFont="1" applyFill="1" applyBorder="1" applyAlignment="1">
      <alignment horizontal="center" vertical="center" wrapText="1"/>
    </xf>
    <xf numFmtId="4" fontId="25" fillId="4" borderId="5" xfId="0" applyNumberFormat="1" applyFont="1" applyFill="1" applyBorder="1" applyAlignment="1">
      <alignment horizontal="center" vertical="center" wrapText="1"/>
    </xf>
    <xf numFmtId="4" fontId="25" fillId="4" borderId="3" xfId="0" applyNumberFormat="1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left" vertical="center" wrapText="1"/>
    </xf>
    <xf numFmtId="0" fontId="21" fillId="2" borderId="47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34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3" fontId="25" fillId="4" borderId="10" xfId="0" applyNumberFormat="1" applyFont="1" applyFill="1" applyBorder="1" applyAlignment="1">
      <alignment horizontal="center" vertical="center" wrapText="1"/>
    </xf>
    <xf numFmtId="3" fontId="25" fillId="4" borderId="26" xfId="0" applyNumberFormat="1" applyFont="1" applyFill="1" applyBorder="1" applyAlignment="1">
      <alignment horizontal="center" vertical="center" wrapText="1"/>
    </xf>
    <xf numFmtId="3" fontId="25" fillId="4" borderId="27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25" fillId="2" borderId="36" xfId="0" applyFont="1" applyFill="1" applyBorder="1" applyAlignment="1">
      <alignment horizontal="center" vertical="center" wrapText="1"/>
    </xf>
    <xf numFmtId="0" fontId="25" fillId="2" borderId="40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4" fontId="22" fillId="2" borderId="0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/>
    </xf>
    <xf numFmtId="4" fontId="25" fillId="4" borderId="10" xfId="0" applyNumberFormat="1" applyFont="1" applyFill="1" applyBorder="1" applyAlignment="1">
      <alignment horizontal="center" vertical="center" wrapText="1"/>
    </xf>
    <xf numFmtId="4" fontId="25" fillId="4" borderId="26" xfId="0" applyNumberFormat="1" applyFont="1" applyFill="1" applyBorder="1" applyAlignment="1">
      <alignment horizontal="center" vertical="center" wrapText="1"/>
    </xf>
    <xf numFmtId="4" fontId="25" fillId="4" borderId="27" xfId="0" applyNumberFormat="1" applyFont="1" applyFill="1" applyBorder="1" applyAlignment="1">
      <alignment horizontal="center" vertical="center" wrapText="1"/>
    </xf>
    <xf numFmtId="0" fontId="25" fillId="2" borderId="33" xfId="0" applyFont="1" applyFill="1" applyBorder="1" applyAlignment="1">
      <alignment horizontal="center" vertical="center" wrapText="1"/>
    </xf>
    <xf numFmtId="3" fontId="25" fillId="4" borderId="11" xfId="0" applyNumberFormat="1" applyFont="1" applyFill="1" applyBorder="1" applyAlignment="1">
      <alignment horizontal="center" vertical="center" wrapText="1"/>
    </xf>
    <xf numFmtId="3" fontId="25" fillId="4" borderId="12" xfId="0" applyNumberFormat="1" applyFont="1" applyFill="1" applyBorder="1" applyAlignment="1">
      <alignment horizontal="center" vertical="center" wrapText="1"/>
    </xf>
    <xf numFmtId="3" fontId="25" fillId="4" borderId="13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" fillId="0" borderId="21" xfId="0" applyFont="1" applyBorder="1"/>
    <xf numFmtId="0" fontId="8" fillId="0" borderId="0" xfId="0" applyFont="1" applyBorder="1" applyAlignment="1">
      <alignment horizontal="center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" fillId="0" borderId="2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81"/>
  <sheetViews>
    <sheetView tabSelected="1" view="pageBreakPreview" zoomScale="43" zoomScaleNormal="55" zoomScaleSheetLayoutView="43" workbookViewId="0">
      <selection activeCell="Z10" sqref="Z10"/>
    </sheetView>
  </sheetViews>
  <sheetFormatPr defaultRowHeight="32.25" x14ac:dyDescent="0.5"/>
  <cols>
    <col min="1" max="1" width="4.42578125" style="79" customWidth="1"/>
    <col min="2" max="2" width="9.140625" style="79"/>
    <col min="3" max="3" width="73.5703125" style="79" customWidth="1"/>
    <col min="4" max="4" width="75.42578125" style="79" customWidth="1"/>
    <col min="5" max="5" width="20.42578125" style="79" customWidth="1"/>
    <col min="6" max="17" width="12.7109375" style="79" customWidth="1"/>
    <col min="18" max="18" width="32.28515625" style="80" customWidth="1"/>
    <col min="19" max="19" width="33.42578125" style="80" customWidth="1"/>
    <col min="20" max="20" width="34.5703125" style="80" customWidth="1"/>
    <col min="21" max="21" width="10" style="79" bestFit="1" customWidth="1"/>
    <col min="22" max="22" width="23.7109375" style="79" customWidth="1"/>
    <col min="23" max="23" width="9.140625" style="79"/>
    <col min="24" max="24" width="11.7109375" style="79" customWidth="1"/>
    <col min="25" max="25" width="10" style="79" bestFit="1" customWidth="1"/>
    <col min="26" max="16384" width="9.140625" style="79"/>
  </cols>
  <sheetData>
    <row r="1" spans="1:34" x14ac:dyDescent="0.5">
      <c r="S1" s="79"/>
      <c r="T1" s="80" t="s">
        <v>67</v>
      </c>
    </row>
    <row r="2" spans="1:34" s="3" customFormat="1" ht="30.75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31"/>
      <c r="S2" s="31"/>
      <c r="T2" s="31"/>
      <c r="U2" s="5"/>
      <c r="V2" s="5"/>
      <c r="W2" s="5"/>
      <c r="X2" s="5"/>
      <c r="Y2" s="5"/>
      <c r="Z2" s="6"/>
      <c r="AA2" s="6"/>
      <c r="AB2" s="6"/>
      <c r="AC2" s="6"/>
      <c r="AD2" s="6"/>
      <c r="AE2" s="6"/>
      <c r="AF2" s="6"/>
      <c r="AG2" s="6"/>
    </row>
    <row r="3" spans="1:34" s="46" customFormat="1" ht="31.5" x14ac:dyDescent="0.45">
      <c r="A3" s="165" t="s">
        <v>13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31"/>
      <c r="V3" s="31"/>
      <c r="W3" s="31"/>
      <c r="X3" s="31"/>
      <c r="Y3" s="31"/>
      <c r="Z3" s="45"/>
      <c r="AA3" s="45"/>
      <c r="AB3" s="45"/>
      <c r="AC3" s="45"/>
      <c r="AD3" s="45"/>
      <c r="AE3" s="45"/>
      <c r="AF3" s="45"/>
      <c r="AG3" s="45"/>
      <c r="AH3" s="45"/>
    </row>
    <row r="4" spans="1:34" s="46" customFormat="1" ht="31.5" x14ac:dyDescent="0.45">
      <c r="A4" s="166" t="s">
        <v>14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31"/>
      <c r="V4" s="31"/>
      <c r="W4" s="31"/>
      <c r="X4" s="31"/>
      <c r="Y4" s="31"/>
      <c r="Z4" s="45"/>
      <c r="AA4" s="45"/>
      <c r="AB4" s="45"/>
      <c r="AC4" s="45"/>
      <c r="AD4" s="45"/>
      <c r="AE4" s="45"/>
      <c r="AF4" s="45"/>
      <c r="AG4" s="45"/>
    </row>
    <row r="5" spans="1:34" s="46" customFormat="1" ht="31.5" x14ac:dyDescent="0.45">
      <c r="A5" s="167" t="s">
        <v>54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31"/>
      <c r="V5" s="31"/>
      <c r="W5" s="31"/>
      <c r="X5" s="31"/>
      <c r="Y5" s="31"/>
      <c r="Z5" s="45"/>
      <c r="AA5" s="45"/>
      <c r="AB5" s="45"/>
      <c r="AC5" s="45"/>
      <c r="AD5" s="45"/>
      <c r="AE5" s="45"/>
      <c r="AF5" s="45"/>
      <c r="AG5" s="45"/>
    </row>
    <row r="6" spans="1:34" s="46" customFormat="1" ht="31.5" x14ac:dyDescent="0.45">
      <c r="A6" s="157"/>
      <c r="B6" s="157"/>
      <c r="C6" s="71"/>
      <c r="D6" s="71"/>
      <c r="E6" s="71"/>
      <c r="F6" s="71"/>
      <c r="G6" s="71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1"/>
      <c r="V6" s="31"/>
      <c r="W6" s="31"/>
      <c r="X6" s="31"/>
      <c r="Y6" s="31"/>
      <c r="Z6" s="45"/>
      <c r="AA6" s="45"/>
      <c r="AB6" s="45"/>
      <c r="AC6" s="45"/>
      <c r="AD6" s="45"/>
      <c r="AE6" s="45"/>
      <c r="AF6" s="45"/>
      <c r="AG6" s="45"/>
      <c r="AH6" s="45"/>
    </row>
    <row r="7" spans="1:34" s="46" customFormat="1" ht="31.5" x14ac:dyDescent="0.45">
      <c r="A7" s="167" t="s">
        <v>56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31"/>
      <c r="V7" s="31"/>
      <c r="W7" s="31"/>
      <c r="X7" s="31"/>
      <c r="Y7" s="31"/>
      <c r="Z7" s="71"/>
      <c r="AA7" s="71"/>
      <c r="AB7" s="45"/>
      <c r="AC7" s="45"/>
      <c r="AD7" s="45"/>
      <c r="AE7" s="45"/>
      <c r="AF7" s="45"/>
      <c r="AG7" s="45"/>
    </row>
    <row r="8" spans="1:34" s="46" customFormat="1" ht="31.5" x14ac:dyDescent="0.4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44"/>
      <c r="AA8" s="44"/>
      <c r="AB8" s="45"/>
      <c r="AC8" s="45"/>
      <c r="AD8" s="45"/>
      <c r="AE8" s="45"/>
      <c r="AF8" s="45"/>
      <c r="AG8" s="45"/>
    </row>
    <row r="9" spans="1:34" s="46" customFormat="1" ht="31.5" x14ac:dyDescent="0.45">
      <c r="A9" s="167" t="s">
        <v>57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31"/>
      <c r="V9" s="31"/>
      <c r="W9" s="31"/>
      <c r="X9" s="31"/>
      <c r="Y9" s="31"/>
      <c r="Z9" s="45"/>
      <c r="AA9" s="45"/>
      <c r="AB9" s="45"/>
      <c r="AC9" s="45"/>
      <c r="AD9" s="45"/>
      <c r="AE9" s="45"/>
      <c r="AF9" s="45"/>
      <c r="AG9" s="45"/>
    </row>
    <row r="10" spans="1:34" s="3" customFormat="1" ht="30.75" x14ac:dyDescent="0.4">
      <c r="A10" s="8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33"/>
      <c r="S10" s="33"/>
      <c r="T10" s="33"/>
      <c r="U10" s="7"/>
      <c r="V10" s="7"/>
      <c r="W10" s="7"/>
      <c r="X10" s="7"/>
      <c r="Y10" s="7"/>
      <c r="Z10" s="6"/>
      <c r="AA10" s="6"/>
      <c r="AB10" s="6"/>
      <c r="AC10" s="6"/>
      <c r="AD10" s="6"/>
      <c r="AE10" s="6"/>
      <c r="AF10" s="6"/>
      <c r="AG10" s="6"/>
    </row>
    <row r="11" spans="1:34" s="70" customFormat="1" ht="35.25" x14ac:dyDescent="0.5">
      <c r="A11" s="168" t="s">
        <v>55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67"/>
      <c r="V11" s="67"/>
      <c r="W11" s="67"/>
      <c r="X11" s="67"/>
      <c r="Y11" s="67"/>
      <c r="Z11" s="68"/>
      <c r="AA11" s="68"/>
      <c r="AB11" s="69"/>
      <c r="AC11" s="69"/>
      <c r="AD11" s="69"/>
      <c r="AE11" s="69"/>
      <c r="AF11" s="69"/>
      <c r="AG11" s="69"/>
    </row>
    <row r="12" spans="1:34" s="3" customFormat="1" ht="30.75" x14ac:dyDescent="0.4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34"/>
      <c r="S12" s="34"/>
      <c r="T12" s="34"/>
      <c r="U12" s="11"/>
      <c r="V12" s="11"/>
      <c r="W12" s="11"/>
      <c r="X12" s="11"/>
      <c r="Y12" s="11"/>
      <c r="Z12" s="6"/>
      <c r="AA12" s="6"/>
      <c r="AB12" s="6"/>
      <c r="AC12" s="6"/>
      <c r="AD12" s="6"/>
      <c r="AE12" s="6"/>
      <c r="AF12" s="6"/>
      <c r="AG12" s="6"/>
    </row>
    <row r="13" spans="1:34" s="66" customFormat="1" ht="30.75" x14ac:dyDescent="0.45">
      <c r="A13" s="169" t="s">
        <v>15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63"/>
      <c r="V13" s="63"/>
      <c r="W13" s="63"/>
      <c r="X13" s="63"/>
      <c r="Y13" s="63"/>
      <c r="Z13" s="64"/>
      <c r="AA13" s="64"/>
      <c r="AB13" s="65"/>
      <c r="AC13" s="65"/>
      <c r="AD13" s="65"/>
      <c r="AE13" s="65"/>
      <c r="AF13" s="65"/>
      <c r="AG13" s="65"/>
    </row>
    <row r="14" spans="1:34" s="66" customFormat="1" ht="30.75" x14ac:dyDescent="0.45">
      <c r="A14" s="170" t="s">
        <v>16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63"/>
      <c r="V14" s="63"/>
      <c r="W14" s="63"/>
      <c r="X14" s="63"/>
      <c r="Y14" s="63"/>
      <c r="Z14" s="64"/>
      <c r="AA14" s="64"/>
      <c r="AB14" s="65"/>
      <c r="AC14" s="65"/>
      <c r="AD14" s="65"/>
      <c r="AE14" s="65"/>
      <c r="AF14" s="65"/>
      <c r="AG14" s="65"/>
    </row>
    <row r="15" spans="1:34" s="3" customFormat="1" ht="30.75" x14ac:dyDescent="0.4"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34"/>
      <c r="S15" s="34"/>
      <c r="T15" s="34"/>
      <c r="U15" s="11"/>
      <c r="V15" s="11"/>
      <c r="W15" s="11"/>
      <c r="X15" s="11"/>
      <c r="Y15" s="11"/>
      <c r="Z15" s="6"/>
      <c r="AA15" s="6"/>
      <c r="AB15" s="6"/>
      <c r="AC15" s="6"/>
      <c r="AD15" s="6"/>
      <c r="AE15" s="6"/>
      <c r="AF15" s="6"/>
      <c r="AG15" s="6"/>
    </row>
    <row r="16" spans="1:34" s="3" customFormat="1" ht="30.75" x14ac:dyDescent="0.4">
      <c r="A16" s="1" t="s">
        <v>17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35"/>
      <c r="S16" s="35"/>
      <c r="T16" s="35"/>
      <c r="U16" s="2"/>
      <c r="V16" s="2"/>
      <c r="W16" s="2"/>
      <c r="X16" s="2"/>
      <c r="Y16" s="2"/>
      <c r="Z16" s="6"/>
      <c r="AA16" s="6"/>
      <c r="AB16" s="6"/>
      <c r="AC16" s="6"/>
      <c r="AD16" s="6"/>
      <c r="AE16" s="6"/>
      <c r="AF16" s="6"/>
      <c r="AG16" s="6"/>
    </row>
    <row r="17" spans="1:264" ht="23.1" customHeight="1" thickBot="1" x14ac:dyDescent="0.55000000000000004"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</row>
    <row r="18" spans="1:264" ht="68.25" customHeight="1" thickBot="1" x14ac:dyDescent="0.4">
      <c r="B18" s="132" t="s">
        <v>2</v>
      </c>
      <c r="C18" s="132" t="s">
        <v>3</v>
      </c>
      <c r="D18" s="132" t="s">
        <v>31</v>
      </c>
      <c r="E18" s="132" t="s">
        <v>32</v>
      </c>
      <c r="F18" s="82" t="s">
        <v>33</v>
      </c>
      <c r="G18" s="82" t="s">
        <v>34</v>
      </c>
      <c r="H18" s="83" t="s">
        <v>35</v>
      </c>
      <c r="I18" s="82" t="s">
        <v>36</v>
      </c>
      <c r="J18" s="82" t="s">
        <v>37</v>
      </c>
      <c r="K18" s="84" t="s">
        <v>38</v>
      </c>
      <c r="L18" s="84" t="s">
        <v>39</v>
      </c>
      <c r="M18" s="84" t="s">
        <v>40</v>
      </c>
      <c r="N18" s="84" t="s">
        <v>41</v>
      </c>
      <c r="O18" s="84" t="s">
        <v>42</v>
      </c>
      <c r="P18" s="84" t="s">
        <v>43</v>
      </c>
      <c r="Q18" s="84" t="s">
        <v>44</v>
      </c>
      <c r="R18" s="134" t="s">
        <v>46</v>
      </c>
      <c r="S18" s="136" t="s">
        <v>4</v>
      </c>
      <c r="T18" s="136" t="s">
        <v>47</v>
      </c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</row>
    <row r="19" spans="1:264" ht="22.5" customHeight="1" thickBot="1" x14ac:dyDescent="0.4">
      <c r="B19" s="133"/>
      <c r="C19" s="133"/>
      <c r="D19" s="133"/>
      <c r="E19" s="133"/>
      <c r="F19" s="85" t="s">
        <v>7</v>
      </c>
      <c r="G19" s="85" t="s">
        <v>7</v>
      </c>
      <c r="H19" s="85" t="s">
        <v>7</v>
      </c>
      <c r="I19" s="85" t="s">
        <v>7</v>
      </c>
      <c r="J19" s="85" t="s">
        <v>7</v>
      </c>
      <c r="K19" s="85" t="s">
        <v>7</v>
      </c>
      <c r="L19" s="85" t="s">
        <v>7</v>
      </c>
      <c r="M19" s="85" t="s">
        <v>7</v>
      </c>
      <c r="N19" s="85" t="s">
        <v>7</v>
      </c>
      <c r="O19" s="85" t="s">
        <v>7</v>
      </c>
      <c r="P19" s="85" t="s">
        <v>7</v>
      </c>
      <c r="Q19" s="86" t="s">
        <v>7</v>
      </c>
      <c r="R19" s="135"/>
      <c r="S19" s="137"/>
      <c r="T19" s="137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</row>
    <row r="20" spans="1:264" s="87" customFormat="1" ht="22.5" customHeight="1" thickBot="1" x14ac:dyDescent="0.4">
      <c r="B20" s="122" t="s">
        <v>66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4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</row>
    <row r="21" spans="1:264" ht="51.75" customHeight="1" x14ac:dyDescent="0.35">
      <c r="B21" s="142">
        <v>1</v>
      </c>
      <c r="C21" s="173" t="s">
        <v>53</v>
      </c>
      <c r="D21" s="89" t="s">
        <v>5</v>
      </c>
      <c r="E21" s="90">
        <f>V21*105+40000</f>
        <v>40000</v>
      </c>
      <c r="F21" s="138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1</v>
      </c>
      <c r="P21" s="119">
        <v>0</v>
      </c>
      <c r="Q21" s="127">
        <v>0</v>
      </c>
      <c r="R21" s="148">
        <f>SUM(F21:Q25)</f>
        <v>1</v>
      </c>
      <c r="S21" s="113"/>
      <c r="T21" s="113">
        <f>S21*R21</f>
        <v>0</v>
      </c>
      <c r="U21" s="91"/>
      <c r="V21" s="155"/>
      <c r="W21" s="81"/>
      <c r="X21" s="81"/>
      <c r="Y21" s="91"/>
      <c r="Z21" s="81"/>
      <c r="AA21" s="81"/>
      <c r="AB21" s="81"/>
      <c r="AC21" s="81"/>
      <c r="AD21" s="81"/>
      <c r="AE21" s="81"/>
      <c r="AF21" s="81"/>
      <c r="AG21" s="81"/>
    </row>
    <row r="22" spans="1:264" ht="51.75" customHeight="1" x14ac:dyDescent="0.35">
      <c r="B22" s="143"/>
      <c r="C22" s="174"/>
      <c r="D22" s="92" t="s">
        <v>58</v>
      </c>
      <c r="E22" s="93" t="s">
        <v>59</v>
      </c>
      <c r="F22" s="139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8"/>
      <c r="R22" s="149"/>
      <c r="S22" s="114"/>
      <c r="T22" s="114"/>
      <c r="U22" s="91"/>
      <c r="V22" s="155"/>
      <c r="W22" s="81"/>
      <c r="X22" s="156"/>
      <c r="Y22" s="94"/>
      <c r="Z22" s="81"/>
      <c r="AA22" s="81"/>
      <c r="AB22" s="81"/>
      <c r="AC22" s="81"/>
      <c r="AD22" s="81"/>
      <c r="AE22" s="81"/>
      <c r="AF22" s="81"/>
      <c r="AG22" s="81"/>
    </row>
    <row r="23" spans="1:264" ht="51.75" customHeight="1" x14ac:dyDescent="0.35">
      <c r="B23" s="143"/>
      <c r="C23" s="174"/>
      <c r="D23" s="92" t="s">
        <v>60</v>
      </c>
      <c r="E23" s="93">
        <v>1.45</v>
      </c>
      <c r="F23" s="139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8"/>
      <c r="R23" s="149"/>
      <c r="S23" s="114"/>
      <c r="T23" s="114"/>
      <c r="U23" s="91"/>
      <c r="V23" s="155"/>
      <c r="W23" s="81"/>
      <c r="X23" s="156"/>
      <c r="Y23" s="94"/>
      <c r="Z23" s="81"/>
      <c r="AA23" s="81"/>
      <c r="AB23" s="81"/>
      <c r="AC23" s="81"/>
      <c r="AD23" s="81"/>
      <c r="AE23" s="81"/>
      <c r="AF23" s="81"/>
      <c r="AG23" s="81"/>
    </row>
    <row r="24" spans="1:264" ht="51.75" customHeight="1" x14ac:dyDescent="0.35">
      <c r="B24" s="143"/>
      <c r="C24" s="174"/>
      <c r="D24" s="92" t="s">
        <v>62</v>
      </c>
      <c r="E24" s="93">
        <v>34223.300000000003</v>
      </c>
      <c r="F24" s="139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8"/>
      <c r="R24" s="149"/>
      <c r="S24" s="114"/>
      <c r="T24" s="114"/>
      <c r="U24" s="91"/>
      <c r="V24" s="95"/>
      <c r="W24" s="81"/>
      <c r="X24" s="156"/>
      <c r="Y24" s="94"/>
      <c r="Z24" s="81"/>
      <c r="AA24" s="81"/>
      <c r="AB24" s="81"/>
      <c r="AC24" s="81"/>
      <c r="AD24" s="81"/>
      <c r="AE24" s="81"/>
      <c r="AF24" s="81"/>
      <c r="AG24" s="81"/>
    </row>
    <row r="25" spans="1:264" ht="51.75" customHeight="1" thickBot="1" x14ac:dyDescent="0.4">
      <c r="B25" s="144"/>
      <c r="C25" s="175"/>
      <c r="D25" s="96" t="s">
        <v>61</v>
      </c>
      <c r="E25" s="97">
        <v>50</v>
      </c>
      <c r="F25" s="14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29"/>
      <c r="R25" s="150"/>
      <c r="S25" s="115"/>
      <c r="T25" s="115"/>
      <c r="U25" s="91"/>
      <c r="V25" s="95"/>
      <c r="W25" s="81"/>
      <c r="X25" s="156"/>
      <c r="Y25" s="94"/>
      <c r="Z25" s="81"/>
      <c r="AA25" s="81"/>
      <c r="AB25" s="81"/>
      <c r="AC25" s="81"/>
      <c r="AD25" s="81"/>
      <c r="AE25" s="81"/>
      <c r="AF25" s="81"/>
      <c r="AG25" s="81"/>
    </row>
    <row r="26" spans="1:264" ht="51.75" customHeight="1" x14ac:dyDescent="0.35">
      <c r="B26" s="142">
        <v>2</v>
      </c>
      <c r="C26" s="173" t="s">
        <v>0</v>
      </c>
      <c r="D26" s="89" t="s">
        <v>5</v>
      </c>
      <c r="E26" s="90">
        <f>V26*10.312+40000</f>
        <v>40000</v>
      </c>
      <c r="F26" s="138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27">
        <v>1</v>
      </c>
      <c r="R26" s="148">
        <f t="shared" ref="R26" si="0">SUM(F26:Q30)</f>
        <v>1</v>
      </c>
      <c r="S26" s="113"/>
      <c r="T26" s="113">
        <f t="shared" ref="T26" si="1">S26*R26</f>
        <v>0</v>
      </c>
      <c r="U26" s="91"/>
      <c r="V26" s="155"/>
      <c r="W26" s="81"/>
      <c r="X26" s="156"/>
      <c r="Y26" s="94"/>
      <c r="Z26" s="81"/>
      <c r="AA26" s="81"/>
      <c r="AB26" s="81"/>
      <c r="AC26" s="81"/>
      <c r="AD26" s="81"/>
      <c r="AE26" s="81"/>
      <c r="AF26" s="81"/>
      <c r="AG26" s="81"/>
    </row>
    <row r="27" spans="1:264" ht="51.75" customHeight="1" x14ac:dyDescent="0.35">
      <c r="B27" s="143"/>
      <c r="C27" s="174"/>
      <c r="D27" s="92" t="s">
        <v>58</v>
      </c>
      <c r="E27" s="93" t="s">
        <v>59</v>
      </c>
      <c r="F27" s="139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8"/>
      <c r="R27" s="149"/>
      <c r="S27" s="114"/>
      <c r="T27" s="114"/>
      <c r="U27" s="91"/>
      <c r="V27" s="155"/>
      <c r="W27" s="81"/>
      <c r="X27" s="98"/>
      <c r="Y27" s="94"/>
      <c r="Z27" s="81"/>
      <c r="AA27" s="81"/>
      <c r="AB27" s="81"/>
      <c r="AC27" s="81"/>
      <c r="AD27" s="81"/>
      <c r="AE27" s="81"/>
      <c r="AF27" s="81"/>
      <c r="AG27" s="81"/>
    </row>
    <row r="28" spans="1:264" ht="51.75" customHeight="1" x14ac:dyDescent="0.35">
      <c r="B28" s="143"/>
      <c r="C28" s="174"/>
      <c r="D28" s="92" t="s">
        <v>60</v>
      </c>
      <c r="E28" s="93">
        <v>1.45</v>
      </c>
      <c r="F28" s="139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8"/>
      <c r="R28" s="149"/>
      <c r="S28" s="114"/>
      <c r="T28" s="114"/>
      <c r="U28" s="91"/>
      <c r="V28" s="155"/>
      <c r="W28" s="81"/>
      <c r="X28" s="98"/>
      <c r="Y28" s="94"/>
      <c r="Z28" s="81"/>
      <c r="AA28" s="81"/>
      <c r="AB28" s="81"/>
      <c r="AC28" s="81"/>
      <c r="AD28" s="81"/>
      <c r="AE28" s="81"/>
      <c r="AF28" s="81"/>
      <c r="AG28" s="81"/>
    </row>
    <row r="29" spans="1:264" s="3" customFormat="1" ht="51.75" customHeight="1" x14ac:dyDescent="0.35">
      <c r="A29" s="79"/>
      <c r="B29" s="143"/>
      <c r="C29" s="174"/>
      <c r="D29" s="92" t="s">
        <v>62</v>
      </c>
      <c r="E29" s="93">
        <v>34223.300000000003</v>
      </c>
      <c r="F29" s="139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8"/>
      <c r="R29" s="149"/>
      <c r="S29" s="114"/>
      <c r="T29" s="114"/>
      <c r="U29" s="91"/>
      <c r="V29" s="155"/>
      <c r="W29" s="81"/>
      <c r="X29" s="156"/>
      <c r="Y29" s="94"/>
      <c r="Z29" s="81"/>
      <c r="AA29" s="81"/>
      <c r="AB29" s="81"/>
      <c r="AC29" s="81"/>
      <c r="AD29" s="81"/>
      <c r="AE29" s="81"/>
      <c r="AF29" s="81"/>
      <c r="AG29" s="81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  <c r="HJ29" s="79"/>
      <c r="HK29" s="79"/>
      <c r="HL29" s="79"/>
      <c r="HM29" s="79"/>
      <c r="HN29" s="79"/>
      <c r="HO29" s="79"/>
      <c r="HP29" s="79"/>
      <c r="HQ29" s="79"/>
      <c r="HR29" s="79"/>
      <c r="HS29" s="79"/>
      <c r="HT29" s="79"/>
      <c r="HU29" s="79"/>
      <c r="HV29" s="79"/>
      <c r="HW29" s="79"/>
      <c r="HX29" s="79"/>
      <c r="HY29" s="79"/>
      <c r="HZ29" s="79"/>
      <c r="IA29" s="79"/>
      <c r="IB29" s="79"/>
      <c r="IC29" s="79"/>
      <c r="ID29" s="79"/>
      <c r="IE29" s="79"/>
      <c r="IF29" s="79"/>
      <c r="IG29" s="79"/>
      <c r="IH29" s="79"/>
      <c r="II29" s="79"/>
      <c r="IJ29" s="79"/>
      <c r="IK29" s="79"/>
      <c r="IL29" s="79"/>
      <c r="IM29" s="79"/>
      <c r="IN29" s="79"/>
      <c r="IO29" s="79"/>
      <c r="IP29" s="79"/>
      <c r="IQ29" s="79"/>
      <c r="IR29" s="79"/>
      <c r="IS29" s="79"/>
      <c r="IT29" s="79"/>
      <c r="IU29" s="79"/>
      <c r="IV29" s="79"/>
      <c r="IW29" s="79"/>
      <c r="IX29" s="79"/>
      <c r="IY29" s="79"/>
      <c r="IZ29" s="79"/>
      <c r="JA29" s="79"/>
      <c r="JB29" s="79"/>
      <c r="JC29" s="79"/>
      <c r="JD29" s="79"/>
    </row>
    <row r="30" spans="1:264" s="3" customFormat="1" ht="51.75" customHeight="1" thickBot="1" x14ac:dyDescent="0.4">
      <c r="A30" s="79"/>
      <c r="B30" s="144"/>
      <c r="C30" s="175"/>
      <c r="D30" s="96" t="s">
        <v>61</v>
      </c>
      <c r="E30" s="97">
        <v>50</v>
      </c>
      <c r="F30" s="14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29"/>
      <c r="R30" s="149"/>
      <c r="S30" s="115"/>
      <c r="T30" s="115"/>
      <c r="U30" s="91"/>
      <c r="V30" s="155"/>
      <c r="W30" s="81"/>
      <c r="X30" s="156"/>
      <c r="Y30" s="94"/>
      <c r="Z30" s="81"/>
      <c r="AA30" s="81"/>
      <c r="AB30" s="81"/>
      <c r="AC30" s="81"/>
      <c r="AD30" s="81"/>
      <c r="AE30" s="81"/>
      <c r="AF30" s="81"/>
      <c r="AG30" s="81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  <c r="DV30" s="79"/>
      <c r="DW30" s="79"/>
      <c r="DX30" s="79"/>
      <c r="DY30" s="79"/>
      <c r="DZ30" s="79"/>
      <c r="EA30" s="79"/>
      <c r="EB30" s="79"/>
      <c r="EC30" s="79"/>
      <c r="ED30" s="79"/>
      <c r="EE30" s="79"/>
      <c r="EF30" s="79"/>
      <c r="EG30" s="79"/>
      <c r="EH30" s="79"/>
      <c r="EI30" s="79"/>
      <c r="EJ30" s="79"/>
      <c r="EK30" s="79"/>
      <c r="EL30" s="79"/>
      <c r="EM30" s="79"/>
      <c r="EN30" s="79"/>
      <c r="EO30" s="79"/>
      <c r="EP30" s="79"/>
      <c r="EQ30" s="79"/>
      <c r="ER30" s="79"/>
      <c r="ES30" s="79"/>
      <c r="ET30" s="79"/>
      <c r="EU30" s="79"/>
      <c r="EV30" s="79"/>
      <c r="EW30" s="79"/>
      <c r="EX30" s="79"/>
      <c r="EY30" s="79"/>
      <c r="EZ30" s="79"/>
      <c r="FA30" s="79"/>
      <c r="FB30" s="79"/>
      <c r="FC30" s="79"/>
      <c r="FD30" s="79"/>
      <c r="FE30" s="79"/>
      <c r="FF30" s="79"/>
      <c r="FG30" s="79"/>
      <c r="FH30" s="79"/>
      <c r="FI30" s="79"/>
      <c r="FJ30" s="79"/>
      <c r="FK30" s="79"/>
      <c r="FL30" s="79"/>
      <c r="FM30" s="79"/>
      <c r="FN30" s="79"/>
      <c r="FO30" s="79"/>
      <c r="FP30" s="79"/>
      <c r="FQ30" s="79"/>
      <c r="FR30" s="79"/>
      <c r="FS30" s="79"/>
      <c r="FT30" s="79"/>
      <c r="FU30" s="79"/>
      <c r="FV30" s="79"/>
      <c r="FW30" s="79"/>
      <c r="FX30" s="79"/>
      <c r="FY30" s="79"/>
      <c r="FZ30" s="79"/>
      <c r="GA30" s="79"/>
      <c r="GB30" s="79"/>
      <c r="GC30" s="79"/>
      <c r="GD30" s="79"/>
      <c r="GE30" s="79"/>
      <c r="GF30" s="79"/>
      <c r="GG30" s="79"/>
      <c r="GH30" s="79"/>
      <c r="GI30" s="79"/>
      <c r="GJ30" s="79"/>
      <c r="GK30" s="79"/>
      <c r="GL30" s="79"/>
      <c r="GM30" s="79"/>
      <c r="GN30" s="79"/>
      <c r="GO30" s="79"/>
      <c r="GP30" s="79"/>
      <c r="GQ30" s="79"/>
      <c r="GR30" s="79"/>
      <c r="GS30" s="79"/>
      <c r="GT30" s="79"/>
      <c r="GU30" s="79"/>
      <c r="GV30" s="79"/>
      <c r="GW30" s="79"/>
      <c r="GX30" s="79"/>
      <c r="GY30" s="79"/>
      <c r="GZ30" s="79"/>
      <c r="HA30" s="79"/>
      <c r="HB30" s="79"/>
      <c r="HC30" s="79"/>
      <c r="HD30" s="79"/>
      <c r="HE30" s="79"/>
      <c r="HF30" s="79"/>
      <c r="HG30" s="79"/>
      <c r="HH30" s="79"/>
      <c r="HI30" s="79"/>
      <c r="HJ30" s="79"/>
      <c r="HK30" s="79"/>
      <c r="HL30" s="79"/>
      <c r="HM30" s="79"/>
      <c r="HN30" s="79"/>
      <c r="HO30" s="79"/>
      <c r="HP30" s="79"/>
      <c r="HQ30" s="79"/>
      <c r="HR30" s="79"/>
      <c r="HS30" s="79"/>
      <c r="HT30" s="79"/>
      <c r="HU30" s="79"/>
      <c r="HV30" s="79"/>
      <c r="HW30" s="79"/>
      <c r="HX30" s="79"/>
      <c r="HY30" s="79"/>
      <c r="HZ30" s="79"/>
      <c r="IA30" s="79"/>
      <c r="IB30" s="79"/>
      <c r="IC30" s="79"/>
      <c r="ID30" s="79"/>
      <c r="IE30" s="79"/>
      <c r="IF30" s="79"/>
      <c r="IG30" s="79"/>
      <c r="IH30" s="79"/>
      <c r="II30" s="79"/>
      <c r="IJ30" s="79"/>
      <c r="IK30" s="79"/>
      <c r="IL30" s="79"/>
      <c r="IM30" s="79"/>
      <c r="IN30" s="79"/>
      <c r="IO30" s="79"/>
      <c r="IP30" s="79"/>
      <c r="IQ30" s="79"/>
      <c r="IR30" s="79"/>
      <c r="IS30" s="79"/>
      <c r="IT30" s="79"/>
      <c r="IU30" s="79"/>
      <c r="IV30" s="79"/>
      <c r="IW30" s="79"/>
      <c r="IX30" s="79"/>
      <c r="IY30" s="79"/>
      <c r="IZ30" s="79"/>
      <c r="JA30" s="79"/>
      <c r="JB30" s="79"/>
      <c r="JC30" s="79"/>
      <c r="JD30" s="79"/>
    </row>
    <row r="31" spans="1:264" s="3" customFormat="1" ht="51.75" customHeight="1" x14ac:dyDescent="0.35">
      <c r="A31" s="79"/>
      <c r="B31" s="142">
        <v>3</v>
      </c>
      <c r="C31" s="145" t="s">
        <v>45</v>
      </c>
      <c r="D31" s="89" t="s">
        <v>5</v>
      </c>
      <c r="E31" s="90">
        <f>V31*403.344+39740.81+385.536</f>
        <v>40126.345999999998</v>
      </c>
      <c r="F31" s="138">
        <v>0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1</v>
      </c>
      <c r="P31" s="119">
        <v>1</v>
      </c>
      <c r="Q31" s="116">
        <v>1</v>
      </c>
      <c r="R31" s="162">
        <f t="shared" ref="R31" si="2">SUM(F31:Q35)</f>
        <v>3</v>
      </c>
      <c r="S31" s="158"/>
      <c r="T31" s="113">
        <f t="shared" ref="T31:T41" si="3">S31*R31</f>
        <v>0</v>
      </c>
      <c r="U31" s="91"/>
      <c r="V31" s="155"/>
      <c r="W31" s="81"/>
      <c r="X31" s="156"/>
      <c r="Y31" s="94"/>
      <c r="Z31" s="81"/>
      <c r="AA31" s="81"/>
      <c r="AB31" s="81"/>
      <c r="AC31" s="81"/>
      <c r="AD31" s="81"/>
      <c r="AE31" s="81"/>
      <c r="AF31" s="81"/>
      <c r="AG31" s="81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79"/>
      <c r="EM31" s="79"/>
      <c r="EN31" s="79"/>
      <c r="EO31" s="79"/>
      <c r="EP31" s="79"/>
      <c r="EQ31" s="79"/>
      <c r="ER31" s="79"/>
      <c r="ES31" s="79"/>
      <c r="ET31" s="79"/>
      <c r="EU31" s="79"/>
      <c r="EV31" s="79"/>
      <c r="EW31" s="79"/>
      <c r="EX31" s="79"/>
      <c r="EY31" s="79"/>
      <c r="EZ31" s="79"/>
      <c r="FA31" s="79"/>
      <c r="FB31" s="79"/>
      <c r="FC31" s="79"/>
      <c r="FD31" s="79"/>
      <c r="FE31" s="79"/>
      <c r="FF31" s="79"/>
      <c r="FG31" s="79"/>
      <c r="FH31" s="79"/>
      <c r="FI31" s="79"/>
      <c r="FJ31" s="79"/>
      <c r="FK31" s="79"/>
      <c r="FL31" s="79"/>
      <c r="FM31" s="79"/>
      <c r="FN31" s="79"/>
      <c r="FO31" s="79"/>
      <c r="FP31" s="79"/>
      <c r="FQ31" s="79"/>
      <c r="FR31" s="79"/>
      <c r="FS31" s="79"/>
      <c r="FT31" s="79"/>
      <c r="FU31" s="79"/>
      <c r="FV31" s="79"/>
      <c r="FW31" s="79"/>
      <c r="FX31" s="79"/>
      <c r="FY31" s="79"/>
      <c r="FZ31" s="79"/>
      <c r="GA31" s="79"/>
      <c r="GB31" s="79"/>
      <c r="GC31" s="79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  <c r="HB31" s="79"/>
      <c r="HC31" s="79"/>
      <c r="HD31" s="79"/>
      <c r="HE31" s="79"/>
      <c r="HF31" s="79"/>
      <c r="HG31" s="79"/>
      <c r="HH31" s="79"/>
      <c r="HI31" s="79"/>
      <c r="HJ31" s="79"/>
      <c r="HK31" s="79"/>
      <c r="HL31" s="79"/>
      <c r="HM31" s="79"/>
      <c r="HN31" s="79"/>
      <c r="HO31" s="79"/>
      <c r="HP31" s="79"/>
      <c r="HQ31" s="79"/>
      <c r="HR31" s="79"/>
      <c r="HS31" s="79"/>
      <c r="HT31" s="79"/>
      <c r="HU31" s="79"/>
      <c r="HV31" s="79"/>
      <c r="HW31" s="79"/>
      <c r="HX31" s="79"/>
      <c r="HY31" s="79"/>
      <c r="HZ31" s="79"/>
      <c r="IA31" s="79"/>
      <c r="IB31" s="79"/>
      <c r="IC31" s="79"/>
      <c r="ID31" s="79"/>
      <c r="IE31" s="79"/>
      <c r="IF31" s="79"/>
      <c r="IG31" s="79"/>
      <c r="IH31" s="79"/>
      <c r="II31" s="79"/>
      <c r="IJ31" s="79"/>
      <c r="IK31" s="79"/>
      <c r="IL31" s="79"/>
      <c r="IM31" s="79"/>
      <c r="IN31" s="79"/>
      <c r="IO31" s="79"/>
      <c r="IP31" s="79"/>
      <c r="IQ31" s="79"/>
      <c r="IR31" s="79"/>
      <c r="IS31" s="79"/>
      <c r="IT31" s="79"/>
      <c r="IU31" s="79"/>
      <c r="IV31" s="79"/>
      <c r="IW31" s="79"/>
      <c r="IX31" s="79"/>
      <c r="IY31" s="79"/>
      <c r="IZ31" s="79"/>
      <c r="JA31" s="79"/>
      <c r="JB31" s="79"/>
      <c r="JC31" s="79"/>
      <c r="JD31" s="79"/>
    </row>
    <row r="32" spans="1:264" s="3" customFormat="1" ht="51.75" customHeight="1" x14ac:dyDescent="0.35">
      <c r="A32" s="79"/>
      <c r="B32" s="143"/>
      <c r="C32" s="146"/>
      <c r="D32" s="92" t="s">
        <v>58</v>
      </c>
      <c r="E32" s="93" t="s">
        <v>59</v>
      </c>
      <c r="F32" s="139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17"/>
      <c r="R32" s="163"/>
      <c r="S32" s="159"/>
      <c r="T32" s="114"/>
      <c r="U32" s="91"/>
      <c r="V32" s="155"/>
      <c r="W32" s="81"/>
      <c r="X32" s="98"/>
      <c r="Y32" s="94"/>
      <c r="Z32" s="81"/>
      <c r="AA32" s="81"/>
      <c r="AB32" s="81"/>
      <c r="AC32" s="81"/>
      <c r="AD32" s="81"/>
      <c r="AE32" s="81"/>
      <c r="AF32" s="81"/>
      <c r="AG32" s="81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79"/>
      <c r="EM32" s="79"/>
      <c r="EN32" s="79"/>
      <c r="EO32" s="79"/>
      <c r="EP32" s="79"/>
      <c r="EQ32" s="79"/>
      <c r="ER32" s="79"/>
      <c r="ES32" s="79"/>
      <c r="ET32" s="79"/>
      <c r="EU32" s="79"/>
      <c r="EV32" s="79"/>
      <c r="EW32" s="79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  <c r="FL32" s="79"/>
      <c r="FM32" s="79"/>
      <c r="FN32" s="79"/>
      <c r="FO32" s="79"/>
      <c r="FP32" s="79"/>
      <c r="FQ32" s="79"/>
      <c r="FR32" s="79"/>
      <c r="FS32" s="79"/>
      <c r="FT32" s="79"/>
      <c r="FU32" s="79"/>
      <c r="FV32" s="79"/>
      <c r="FW32" s="79"/>
      <c r="FX32" s="79"/>
      <c r="FY32" s="79"/>
      <c r="FZ32" s="79"/>
      <c r="GA32" s="79"/>
      <c r="GB32" s="79"/>
      <c r="GC32" s="79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  <c r="HJ32" s="79"/>
      <c r="HK32" s="79"/>
      <c r="HL32" s="79"/>
      <c r="HM32" s="79"/>
      <c r="HN32" s="79"/>
      <c r="HO32" s="79"/>
      <c r="HP32" s="79"/>
      <c r="HQ32" s="79"/>
      <c r="HR32" s="79"/>
      <c r="HS32" s="79"/>
      <c r="HT32" s="79"/>
      <c r="HU32" s="79"/>
      <c r="HV32" s="79"/>
      <c r="HW32" s="79"/>
      <c r="HX32" s="79"/>
      <c r="HY32" s="79"/>
      <c r="HZ32" s="79"/>
      <c r="IA32" s="79"/>
      <c r="IB32" s="79"/>
      <c r="IC32" s="79"/>
      <c r="ID32" s="79"/>
      <c r="IE32" s="79"/>
      <c r="IF32" s="79"/>
      <c r="IG32" s="79"/>
      <c r="IH32" s="79"/>
      <c r="II32" s="79"/>
      <c r="IJ32" s="79"/>
      <c r="IK32" s="79"/>
      <c r="IL32" s="79"/>
      <c r="IM32" s="79"/>
      <c r="IN32" s="79"/>
      <c r="IO32" s="79"/>
      <c r="IP32" s="79"/>
      <c r="IQ32" s="79"/>
      <c r="IR32" s="79"/>
      <c r="IS32" s="79"/>
      <c r="IT32" s="79"/>
      <c r="IU32" s="79"/>
      <c r="IV32" s="79"/>
      <c r="IW32" s="79"/>
      <c r="IX32" s="79"/>
      <c r="IY32" s="79"/>
      <c r="IZ32" s="79"/>
      <c r="JA32" s="79"/>
      <c r="JB32" s="79"/>
      <c r="JC32" s="79"/>
      <c r="JD32" s="79"/>
    </row>
    <row r="33" spans="1:264" s="3" customFormat="1" ht="51.75" customHeight="1" x14ac:dyDescent="0.35">
      <c r="A33" s="79"/>
      <c r="B33" s="143"/>
      <c r="C33" s="146"/>
      <c r="D33" s="92" t="s">
        <v>60</v>
      </c>
      <c r="E33" s="93">
        <v>1.45</v>
      </c>
      <c r="F33" s="139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17"/>
      <c r="R33" s="163"/>
      <c r="S33" s="159"/>
      <c r="T33" s="114"/>
      <c r="U33" s="91"/>
      <c r="V33" s="155"/>
      <c r="W33" s="81"/>
      <c r="X33" s="98"/>
      <c r="Y33" s="94"/>
      <c r="Z33" s="81"/>
      <c r="AA33" s="81"/>
      <c r="AB33" s="81"/>
      <c r="AC33" s="81"/>
      <c r="AD33" s="81"/>
      <c r="AE33" s="81"/>
      <c r="AF33" s="81"/>
      <c r="AG33" s="81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  <c r="DV33" s="79"/>
      <c r="DW33" s="79"/>
      <c r="DX33" s="79"/>
      <c r="DY33" s="79"/>
      <c r="DZ33" s="79"/>
      <c r="EA33" s="79"/>
      <c r="EB33" s="79"/>
      <c r="EC33" s="79"/>
      <c r="ED33" s="79"/>
      <c r="EE33" s="79"/>
      <c r="EF33" s="79"/>
      <c r="EG33" s="79"/>
      <c r="EH33" s="79"/>
      <c r="EI33" s="79"/>
      <c r="EJ33" s="79"/>
      <c r="EK33" s="79"/>
      <c r="EL33" s="79"/>
      <c r="EM33" s="79"/>
      <c r="EN33" s="79"/>
      <c r="EO33" s="79"/>
      <c r="EP33" s="79"/>
      <c r="EQ33" s="79"/>
      <c r="ER33" s="79"/>
      <c r="ES33" s="79"/>
      <c r="ET33" s="79"/>
      <c r="EU33" s="79"/>
      <c r="EV33" s="79"/>
      <c r="EW33" s="79"/>
      <c r="EX33" s="79"/>
      <c r="EY33" s="79"/>
      <c r="EZ33" s="79"/>
      <c r="FA33" s="79"/>
      <c r="FB33" s="79"/>
      <c r="FC33" s="79"/>
      <c r="FD33" s="79"/>
      <c r="FE33" s="79"/>
      <c r="FF33" s="79"/>
      <c r="FG33" s="79"/>
      <c r="FH33" s="79"/>
      <c r="FI33" s="79"/>
      <c r="FJ33" s="79"/>
      <c r="FK33" s="79"/>
      <c r="FL33" s="79"/>
      <c r="FM33" s="79"/>
      <c r="FN33" s="79"/>
      <c r="FO33" s="79"/>
      <c r="FP33" s="79"/>
      <c r="FQ33" s="79"/>
      <c r="FR33" s="79"/>
      <c r="FS33" s="79"/>
      <c r="FT33" s="79"/>
      <c r="FU33" s="79"/>
      <c r="FV33" s="79"/>
      <c r="FW33" s="79"/>
      <c r="FX33" s="79"/>
      <c r="FY33" s="79"/>
      <c r="FZ33" s="79"/>
      <c r="GA33" s="79"/>
      <c r="GB33" s="79"/>
      <c r="GC33" s="79"/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  <c r="HF33" s="79"/>
      <c r="HG33" s="79"/>
      <c r="HH33" s="79"/>
      <c r="HI33" s="79"/>
      <c r="HJ33" s="79"/>
      <c r="HK33" s="79"/>
      <c r="HL33" s="79"/>
      <c r="HM33" s="79"/>
      <c r="HN33" s="79"/>
      <c r="HO33" s="79"/>
      <c r="HP33" s="79"/>
      <c r="HQ33" s="79"/>
      <c r="HR33" s="79"/>
      <c r="HS33" s="79"/>
      <c r="HT33" s="79"/>
      <c r="HU33" s="79"/>
      <c r="HV33" s="79"/>
      <c r="HW33" s="79"/>
      <c r="HX33" s="79"/>
      <c r="HY33" s="79"/>
      <c r="HZ33" s="79"/>
      <c r="IA33" s="79"/>
      <c r="IB33" s="79"/>
      <c r="IC33" s="79"/>
      <c r="ID33" s="79"/>
      <c r="IE33" s="79"/>
      <c r="IF33" s="79"/>
      <c r="IG33" s="79"/>
      <c r="IH33" s="79"/>
      <c r="II33" s="79"/>
      <c r="IJ33" s="79"/>
      <c r="IK33" s="79"/>
      <c r="IL33" s="79"/>
      <c r="IM33" s="79"/>
      <c r="IN33" s="79"/>
      <c r="IO33" s="79"/>
      <c r="IP33" s="79"/>
      <c r="IQ33" s="79"/>
      <c r="IR33" s="79"/>
      <c r="IS33" s="79"/>
      <c r="IT33" s="79"/>
      <c r="IU33" s="79"/>
      <c r="IV33" s="79"/>
      <c r="IW33" s="79"/>
      <c r="IX33" s="79"/>
      <c r="IY33" s="79"/>
      <c r="IZ33" s="79"/>
      <c r="JA33" s="79"/>
      <c r="JB33" s="79"/>
      <c r="JC33" s="79"/>
      <c r="JD33" s="79"/>
    </row>
    <row r="34" spans="1:264" s="3" customFormat="1" ht="51.75" customHeight="1" x14ac:dyDescent="0.35">
      <c r="A34" s="79"/>
      <c r="B34" s="143"/>
      <c r="C34" s="146"/>
      <c r="D34" s="92" t="s">
        <v>62</v>
      </c>
      <c r="E34" s="93">
        <v>34223.300000000003</v>
      </c>
      <c r="F34" s="139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17"/>
      <c r="R34" s="163"/>
      <c r="S34" s="159"/>
      <c r="T34" s="114"/>
      <c r="U34" s="91"/>
      <c r="V34" s="155"/>
      <c r="W34" s="81"/>
      <c r="X34" s="156"/>
      <c r="Y34" s="94"/>
      <c r="Z34" s="81"/>
      <c r="AA34" s="81"/>
      <c r="AB34" s="81"/>
      <c r="AC34" s="81"/>
      <c r="AD34" s="81"/>
      <c r="AE34" s="81"/>
      <c r="AF34" s="81"/>
      <c r="AG34" s="81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  <c r="HU34" s="79"/>
      <c r="HV34" s="79"/>
      <c r="HW34" s="79"/>
      <c r="HX34" s="79"/>
      <c r="HY34" s="79"/>
      <c r="HZ34" s="79"/>
      <c r="IA34" s="79"/>
      <c r="IB34" s="79"/>
      <c r="IC34" s="79"/>
      <c r="ID34" s="79"/>
      <c r="IE34" s="79"/>
      <c r="IF34" s="79"/>
      <c r="IG34" s="79"/>
      <c r="IH34" s="79"/>
      <c r="II34" s="79"/>
      <c r="IJ34" s="79"/>
      <c r="IK34" s="79"/>
      <c r="IL34" s="79"/>
      <c r="IM34" s="79"/>
      <c r="IN34" s="79"/>
      <c r="IO34" s="79"/>
      <c r="IP34" s="79"/>
      <c r="IQ34" s="79"/>
      <c r="IR34" s="79"/>
      <c r="IS34" s="79"/>
      <c r="IT34" s="79"/>
      <c r="IU34" s="79"/>
      <c r="IV34" s="79"/>
      <c r="IW34" s="79"/>
      <c r="IX34" s="79"/>
      <c r="IY34" s="79"/>
      <c r="IZ34" s="79"/>
      <c r="JA34" s="79"/>
      <c r="JB34" s="79"/>
      <c r="JC34" s="79"/>
      <c r="JD34" s="79"/>
    </row>
    <row r="35" spans="1:264" ht="51.75" customHeight="1" thickBot="1" x14ac:dyDescent="0.4">
      <c r="B35" s="144"/>
      <c r="C35" s="147"/>
      <c r="D35" s="96" t="s">
        <v>61</v>
      </c>
      <c r="E35" s="97">
        <v>50</v>
      </c>
      <c r="F35" s="14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1"/>
      <c r="R35" s="164"/>
      <c r="S35" s="160"/>
      <c r="T35" s="115"/>
      <c r="U35" s="91"/>
      <c r="V35" s="155"/>
      <c r="W35" s="81"/>
      <c r="X35" s="156"/>
      <c r="Y35" s="94"/>
      <c r="Z35" s="81"/>
      <c r="AA35" s="81"/>
      <c r="AB35" s="81"/>
      <c r="AC35" s="81"/>
      <c r="AD35" s="81"/>
      <c r="AE35" s="81"/>
      <c r="AF35" s="81"/>
      <c r="AG35" s="81"/>
    </row>
    <row r="36" spans="1:264" ht="51.75" customHeight="1" x14ac:dyDescent="0.35">
      <c r="B36" s="142">
        <v>4</v>
      </c>
      <c r="C36" s="145" t="s">
        <v>1</v>
      </c>
      <c r="D36" s="89" t="s">
        <v>5</v>
      </c>
      <c r="E36" s="90">
        <f>V36*225+40000</f>
        <v>40000</v>
      </c>
      <c r="F36" s="138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1</v>
      </c>
      <c r="P36" s="119">
        <v>1</v>
      </c>
      <c r="Q36" s="116">
        <v>0</v>
      </c>
      <c r="R36" s="162">
        <f t="shared" ref="R36" si="4">SUM(F36:Q40)</f>
        <v>2</v>
      </c>
      <c r="S36" s="158"/>
      <c r="T36" s="113">
        <f t="shared" si="3"/>
        <v>0</v>
      </c>
      <c r="U36" s="91"/>
      <c r="V36" s="155"/>
      <c r="W36" s="81"/>
      <c r="X36" s="98"/>
      <c r="Y36" s="94"/>
      <c r="Z36" s="81"/>
      <c r="AA36" s="81"/>
      <c r="AB36" s="81"/>
      <c r="AC36" s="81"/>
      <c r="AD36" s="81"/>
      <c r="AE36" s="81"/>
      <c r="AF36" s="81"/>
      <c r="AG36" s="81"/>
    </row>
    <row r="37" spans="1:264" ht="51.75" customHeight="1" x14ac:dyDescent="0.35">
      <c r="B37" s="143"/>
      <c r="C37" s="146"/>
      <c r="D37" s="92" t="s">
        <v>58</v>
      </c>
      <c r="E37" s="93" t="s">
        <v>59</v>
      </c>
      <c r="F37" s="139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17"/>
      <c r="R37" s="163"/>
      <c r="S37" s="159"/>
      <c r="T37" s="114"/>
      <c r="U37" s="91"/>
      <c r="V37" s="155"/>
      <c r="W37" s="81"/>
      <c r="X37" s="98"/>
      <c r="Y37" s="94"/>
      <c r="Z37" s="81"/>
      <c r="AA37" s="81"/>
      <c r="AB37" s="81"/>
      <c r="AC37" s="81"/>
      <c r="AD37" s="81"/>
      <c r="AE37" s="81"/>
      <c r="AF37" s="81"/>
      <c r="AG37" s="81"/>
    </row>
    <row r="38" spans="1:264" ht="51.75" customHeight="1" x14ac:dyDescent="0.35">
      <c r="B38" s="143"/>
      <c r="C38" s="146"/>
      <c r="D38" s="92" t="s">
        <v>60</v>
      </c>
      <c r="E38" s="93">
        <v>1.45</v>
      </c>
      <c r="F38" s="139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17"/>
      <c r="R38" s="163"/>
      <c r="S38" s="159"/>
      <c r="T38" s="114"/>
      <c r="U38" s="91"/>
      <c r="V38" s="155"/>
      <c r="W38" s="81"/>
      <c r="X38" s="98"/>
      <c r="Y38" s="94"/>
      <c r="Z38" s="81"/>
      <c r="AA38" s="81"/>
      <c r="AB38" s="81"/>
      <c r="AC38" s="81"/>
      <c r="AD38" s="81"/>
      <c r="AE38" s="81"/>
      <c r="AF38" s="81"/>
      <c r="AG38" s="81"/>
    </row>
    <row r="39" spans="1:264" ht="51.75" customHeight="1" x14ac:dyDescent="0.35">
      <c r="B39" s="143"/>
      <c r="C39" s="146"/>
      <c r="D39" s="92" t="s">
        <v>62</v>
      </c>
      <c r="E39" s="93">
        <v>34223.300000000003</v>
      </c>
      <c r="F39" s="139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17"/>
      <c r="R39" s="163"/>
      <c r="S39" s="159"/>
      <c r="T39" s="114"/>
      <c r="U39" s="91"/>
      <c r="V39" s="155"/>
      <c r="W39" s="81"/>
      <c r="X39" s="156"/>
      <c r="Y39" s="94"/>
      <c r="Z39" s="81"/>
      <c r="AA39" s="81"/>
      <c r="AB39" s="81"/>
      <c r="AC39" s="81"/>
      <c r="AD39" s="81"/>
      <c r="AE39" s="81"/>
      <c r="AF39" s="81"/>
      <c r="AG39" s="81"/>
    </row>
    <row r="40" spans="1:264" ht="51.75" customHeight="1" thickBot="1" x14ac:dyDescent="0.4">
      <c r="B40" s="144"/>
      <c r="C40" s="147"/>
      <c r="D40" s="96" t="s">
        <v>61</v>
      </c>
      <c r="E40" s="97">
        <v>50</v>
      </c>
      <c r="F40" s="16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18"/>
      <c r="R40" s="164"/>
      <c r="S40" s="160"/>
      <c r="T40" s="115"/>
      <c r="U40" s="91"/>
      <c r="V40" s="155"/>
      <c r="W40" s="81"/>
      <c r="X40" s="156"/>
      <c r="Y40" s="94"/>
      <c r="Z40" s="81"/>
      <c r="AA40" s="81"/>
      <c r="AB40" s="81"/>
      <c r="AC40" s="81"/>
      <c r="AD40" s="81"/>
      <c r="AE40" s="81"/>
      <c r="AF40" s="81"/>
      <c r="AG40" s="81"/>
    </row>
    <row r="41" spans="1:264" ht="51.75" customHeight="1" x14ac:dyDescent="0.35">
      <c r="B41" s="142">
        <v>5</v>
      </c>
      <c r="C41" s="145" t="s">
        <v>12</v>
      </c>
      <c r="D41" s="89" t="s">
        <v>5</v>
      </c>
      <c r="E41" s="90">
        <f>V41*40+40002</f>
        <v>40002</v>
      </c>
      <c r="F41" s="152">
        <v>0</v>
      </c>
      <c r="G41" s="153">
        <v>0</v>
      </c>
      <c r="H41" s="153">
        <v>0</v>
      </c>
      <c r="I41" s="153">
        <v>0</v>
      </c>
      <c r="J41" s="153">
        <v>0</v>
      </c>
      <c r="K41" s="153">
        <v>0</v>
      </c>
      <c r="L41" s="153">
        <v>0</v>
      </c>
      <c r="M41" s="153">
        <v>0</v>
      </c>
      <c r="N41" s="153">
        <v>0</v>
      </c>
      <c r="O41" s="153">
        <v>1</v>
      </c>
      <c r="P41" s="153">
        <v>0</v>
      </c>
      <c r="Q41" s="154">
        <v>0</v>
      </c>
      <c r="R41" s="149">
        <f>SUM(F41:Q45)</f>
        <v>1</v>
      </c>
      <c r="S41" s="113"/>
      <c r="T41" s="113">
        <f t="shared" si="3"/>
        <v>0</v>
      </c>
      <c r="U41" s="99"/>
      <c r="V41" s="151"/>
      <c r="X41" s="98"/>
      <c r="Y41" s="94"/>
    </row>
    <row r="42" spans="1:264" ht="51.75" customHeight="1" x14ac:dyDescent="0.35">
      <c r="B42" s="143"/>
      <c r="C42" s="146"/>
      <c r="D42" s="92" t="s">
        <v>58</v>
      </c>
      <c r="E42" s="93" t="s">
        <v>59</v>
      </c>
      <c r="F42" s="139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8"/>
      <c r="R42" s="149"/>
      <c r="S42" s="114"/>
      <c r="T42" s="114"/>
      <c r="U42" s="99"/>
      <c r="V42" s="151"/>
      <c r="X42" s="98"/>
      <c r="Y42" s="94"/>
    </row>
    <row r="43" spans="1:264" ht="51.75" customHeight="1" x14ac:dyDescent="0.35">
      <c r="B43" s="143"/>
      <c r="C43" s="146"/>
      <c r="D43" s="92" t="s">
        <v>60</v>
      </c>
      <c r="E43" s="93">
        <v>1.45</v>
      </c>
      <c r="F43" s="139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8"/>
      <c r="R43" s="149"/>
      <c r="S43" s="114"/>
      <c r="T43" s="114"/>
      <c r="U43" s="99"/>
      <c r="V43" s="151"/>
      <c r="X43" s="98"/>
      <c r="Y43" s="94"/>
    </row>
    <row r="44" spans="1:264" ht="51.75" customHeight="1" x14ac:dyDescent="0.35">
      <c r="B44" s="143"/>
      <c r="C44" s="146"/>
      <c r="D44" s="92" t="s">
        <v>62</v>
      </c>
      <c r="E44" s="93">
        <v>34223.300000000003</v>
      </c>
      <c r="F44" s="139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8"/>
      <c r="R44" s="149"/>
      <c r="S44" s="114"/>
      <c r="T44" s="114"/>
      <c r="U44" s="99"/>
      <c r="V44" s="151"/>
      <c r="X44" s="88"/>
      <c r="Y44" s="94"/>
    </row>
    <row r="45" spans="1:264" ht="51.75" customHeight="1" thickBot="1" x14ac:dyDescent="0.4">
      <c r="B45" s="144"/>
      <c r="C45" s="147"/>
      <c r="D45" s="96" t="s">
        <v>61</v>
      </c>
      <c r="E45" s="100">
        <v>50</v>
      </c>
      <c r="F45" s="14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29"/>
      <c r="R45" s="150"/>
      <c r="S45" s="115"/>
      <c r="T45" s="115"/>
      <c r="U45" s="99"/>
      <c r="V45" s="151"/>
      <c r="X45" s="88"/>
      <c r="Y45" s="94"/>
    </row>
    <row r="46" spans="1:264" ht="30" customHeight="1" thickBot="1" x14ac:dyDescent="0.4">
      <c r="B46" s="125" t="s">
        <v>48</v>
      </c>
      <c r="C46" s="126"/>
      <c r="D46" s="126"/>
      <c r="E46" s="126"/>
      <c r="F46" s="101">
        <f>+SUM(F21:F45)</f>
        <v>0</v>
      </c>
      <c r="G46" s="102">
        <f t="shared" ref="G46:Q46" si="5">+SUM(G21:G45)</f>
        <v>0</v>
      </c>
      <c r="H46" s="102">
        <f t="shared" si="5"/>
        <v>0</v>
      </c>
      <c r="I46" s="102">
        <f t="shared" si="5"/>
        <v>0</v>
      </c>
      <c r="J46" s="102">
        <f t="shared" si="5"/>
        <v>0</v>
      </c>
      <c r="K46" s="102">
        <f t="shared" si="5"/>
        <v>0</v>
      </c>
      <c r="L46" s="102">
        <f t="shared" si="5"/>
        <v>0</v>
      </c>
      <c r="M46" s="102">
        <f t="shared" si="5"/>
        <v>0</v>
      </c>
      <c r="N46" s="102">
        <f t="shared" si="5"/>
        <v>0</v>
      </c>
      <c r="O46" s="102">
        <f t="shared" si="5"/>
        <v>4</v>
      </c>
      <c r="P46" s="102">
        <f t="shared" si="5"/>
        <v>2</v>
      </c>
      <c r="Q46" s="103">
        <f t="shared" si="5"/>
        <v>2</v>
      </c>
      <c r="R46" s="104">
        <f>+SUM(R21:R45)</f>
        <v>8</v>
      </c>
      <c r="S46" s="105"/>
      <c r="T46" s="105">
        <f>SUM(T21:T45)</f>
        <v>0</v>
      </c>
      <c r="U46" s="99"/>
      <c r="V46" s="52"/>
      <c r="X46" s="88"/>
      <c r="Y46" s="94"/>
    </row>
    <row r="47" spans="1:264" ht="27" customHeight="1" thickBot="1" x14ac:dyDescent="0.55000000000000004">
      <c r="B47" s="172"/>
      <c r="C47" s="172"/>
      <c r="D47" s="106"/>
      <c r="S47" s="107"/>
      <c r="X47" s="88"/>
      <c r="Y47" s="88"/>
    </row>
    <row r="48" spans="1:264" ht="30.75" x14ac:dyDescent="0.4">
      <c r="A48" s="3"/>
      <c r="B48" s="12">
        <v>1</v>
      </c>
      <c r="C48" s="176" t="s">
        <v>6</v>
      </c>
      <c r="D48" s="176"/>
      <c r="E48" s="176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6"/>
      <c r="S48" s="37">
        <v>8</v>
      </c>
      <c r="T48" s="38" t="s">
        <v>7</v>
      </c>
      <c r="U48" s="3"/>
      <c r="V48" s="9"/>
      <c r="W48" s="6"/>
      <c r="X48" s="13"/>
      <c r="Y48" s="1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</row>
    <row r="49" spans="1:264" ht="30.75" x14ac:dyDescent="0.4">
      <c r="A49" s="3"/>
      <c r="B49" s="14">
        <v>2</v>
      </c>
      <c r="C49" s="141" t="s">
        <v>8</v>
      </c>
      <c r="D49" s="141"/>
      <c r="E49" s="141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39"/>
      <c r="S49" s="40"/>
      <c r="T49" s="41" t="s">
        <v>9</v>
      </c>
      <c r="U49" s="3"/>
      <c r="V49" s="15"/>
      <c r="W49" s="16"/>
      <c r="X49" s="17"/>
      <c r="Y49" s="13"/>
      <c r="Z49" s="18"/>
      <c r="AA49" s="18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</row>
    <row r="50" spans="1:264" ht="30.75" x14ac:dyDescent="0.4">
      <c r="A50" s="3"/>
      <c r="B50" s="14">
        <v>3</v>
      </c>
      <c r="C50" s="141" t="s">
        <v>10</v>
      </c>
      <c r="D50" s="141"/>
      <c r="E50" s="141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39"/>
      <c r="S50" s="40">
        <f>S49*S48</f>
        <v>0</v>
      </c>
      <c r="T50" s="41" t="s">
        <v>9</v>
      </c>
      <c r="U50" s="3"/>
      <c r="V50" s="9"/>
      <c r="W50" s="6"/>
      <c r="X50" s="13"/>
      <c r="Y50" s="1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</row>
    <row r="51" spans="1:264" ht="31.5" thickBot="1" x14ac:dyDescent="0.45">
      <c r="A51" s="3"/>
      <c r="B51" s="19">
        <v>4</v>
      </c>
      <c r="C51" s="171" t="s">
        <v>11</v>
      </c>
      <c r="D51" s="171"/>
      <c r="E51" s="171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42"/>
      <c r="S51" s="40">
        <f>S50*1.18</f>
        <v>0</v>
      </c>
      <c r="T51" s="43" t="s">
        <v>9</v>
      </c>
      <c r="U51" s="3"/>
      <c r="V51" s="9"/>
      <c r="W51" s="6"/>
      <c r="X51" s="20"/>
      <c r="Y51" s="13"/>
      <c r="Z51" s="21"/>
      <c r="AA51" s="22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</row>
    <row r="52" spans="1:264" x14ac:dyDescent="0.5">
      <c r="X52" s="88"/>
      <c r="Y52" s="88"/>
    </row>
    <row r="53" spans="1:264" s="3" customFormat="1" ht="30.75" x14ac:dyDescent="0.4">
      <c r="A53" s="1"/>
      <c r="B53" s="10" t="s">
        <v>18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34"/>
      <c r="S53" s="34"/>
      <c r="T53" s="34"/>
      <c r="U53" s="10"/>
      <c r="V53" s="10"/>
      <c r="W53" s="10"/>
      <c r="X53" s="23"/>
      <c r="Y53" s="24"/>
      <c r="Z53" s="9"/>
      <c r="AA53" s="6"/>
      <c r="AC53" s="25"/>
      <c r="AE53" s="21"/>
      <c r="AF53" s="22"/>
    </row>
    <row r="54" spans="1:264" s="3" customFormat="1" ht="30.75" x14ac:dyDescent="0.4">
      <c r="A54" s="1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34"/>
      <c r="S54" s="34"/>
      <c r="T54" s="34"/>
      <c r="U54" s="10"/>
      <c r="V54" s="10"/>
      <c r="W54" s="10"/>
      <c r="X54" s="10"/>
      <c r="Y54" s="24"/>
      <c r="Z54" s="9"/>
      <c r="AA54" s="6"/>
      <c r="AB54" s="26"/>
      <c r="AC54" s="25"/>
    </row>
    <row r="55" spans="1:264" s="3" customFormat="1" ht="30.75" x14ac:dyDescent="0.4">
      <c r="A55" s="27"/>
      <c r="B55" s="27" t="s">
        <v>19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35"/>
      <c r="S55" s="35"/>
      <c r="T55" s="35"/>
      <c r="U55" s="1"/>
      <c r="V55" s="1"/>
      <c r="W55" s="1"/>
      <c r="X55" s="1"/>
      <c r="Y55" s="28"/>
      <c r="Z55" s="9"/>
      <c r="AA55" s="6"/>
      <c r="AB55" s="26"/>
      <c r="AC55" s="25"/>
    </row>
    <row r="56" spans="1:264" s="56" customFormat="1" ht="27" x14ac:dyDescent="0.4">
      <c r="A56" s="53"/>
      <c r="B56" s="110" t="s">
        <v>49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</row>
    <row r="57" spans="1:264" s="56" customFormat="1" ht="27" x14ac:dyDescent="0.4">
      <c r="A57" s="53"/>
      <c r="B57" s="110" t="s">
        <v>50</v>
      </c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</row>
    <row r="58" spans="1:264" s="56" customFormat="1" ht="27" x14ac:dyDescent="0.4">
      <c r="A58" s="53"/>
      <c r="B58" s="110" t="s">
        <v>51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</row>
    <row r="59" spans="1:264" s="56" customFormat="1" ht="153.75" customHeight="1" x14ac:dyDescent="0.4">
      <c r="A59" s="53"/>
      <c r="B59" s="111" t="s">
        <v>63</v>
      </c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</row>
    <row r="60" spans="1:264" s="56" customFormat="1" ht="26.25" customHeight="1" x14ac:dyDescent="0.4">
      <c r="A60" s="57"/>
      <c r="B60" s="58" t="s">
        <v>20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4"/>
      <c r="S60" s="55"/>
    </row>
    <row r="61" spans="1:264" s="59" customFormat="1" ht="50.25" customHeight="1" x14ac:dyDescent="0.35">
      <c r="B61" s="112" t="s">
        <v>64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</row>
    <row r="62" spans="1:264" s="57" customFormat="1" ht="31.5" customHeight="1" x14ac:dyDescent="0.35">
      <c r="A62" s="61"/>
      <c r="B62" s="109" t="s">
        <v>21</v>
      </c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60"/>
      <c r="S62" s="60"/>
      <c r="T62" s="72"/>
    </row>
    <row r="63" spans="1:264" s="57" customFormat="1" ht="53.25" customHeight="1" x14ac:dyDescent="0.35">
      <c r="A63" s="61"/>
      <c r="B63" s="109" t="s">
        <v>22</v>
      </c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</row>
    <row r="64" spans="1:264" s="59" customFormat="1" ht="31.5" customHeight="1" x14ac:dyDescent="0.35">
      <c r="A64" s="73"/>
      <c r="B64" s="112" t="s">
        <v>23</v>
      </c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</row>
    <row r="65" spans="1:27" s="57" customFormat="1" ht="31.5" customHeight="1" x14ac:dyDescent="0.35">
      <c r="A65" s="61"/>
      <c r="B65" s="109" t="s">
        <v>24</v>
      </c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</row>
    <row r="66" spans="1:27" s="57" customFormat="1" ht="31.5" customHeight="1" x14ac:dyDescent="0.35">
      <c r="A66" s="61"/>
      <c r="B66" s="109" t="s">
        <v>25</v>
      </c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</row>
    <row r="67" spans="1:27" s="57" customFormat="1" ht="31.5" customHeight="1" x14ac:dyDescent="0.35">
      <c r="A67" s="61"/>
      <c r="B67" s="109" t="s">
        <v>26</v>
      </c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</row>
    <row r="68" spans="1:27" s="57" customFormat="1" ht="31.5" customHeight="1" x14ac:dyDescent="0.35">
      <c r="A68" s="61"/>
      <c r="B68" s="109" t="s">
        <v>27</v>
      </c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62"/>
      <c r="S68" s="62"/>
    </row>
    <row r="69" spans="1:27" s="57" customFormat="1" ht="31.5" customHeight="1" x14ac:dyDescent="0.35">
      <c r="A69" s="61"/>
      <c r="B69" s="109" t="s">
        <v>28</v>
      </c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62"/>
      <c r="S69" s="62"/>
    </row>
    <row r="70" spans="1:27" s="57" customFormat="1" ht="31.5" customHeight="1" x14ac:dyDescent="0.35">
      <c r="A70" s="61"/>
      <c r="B70" s="109" t="s">
        <v>29</v>
      </c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62"/>
      <c r="S70" s="62"/>
    </row>
    <row r="71" spans="1:27" s="57" customFormat="1" ht="31.5" customHeight="1" x14ac:dyDescent="0.35">
      <c r="A71" s="61"/>
      <c r="B71" s="109" t="s">
        <v>52</v>
      </c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62"/>
      <c r="S71" s="74"/>
    </row>
    <row r="72" spans="1:27" s="57" customFormat="1" ht="31.5" customHeight="1" x14ac:dyDescent="0.35">
      <c r="A72" s="61"/>
      <c r="B72" s="109" t="s">
        <v>30</v>
      </c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62"/>
      <c r="S72" s="74"/>
    </row>
    <row r="73" spans="1:27" s="3" customFormat="1" ht="31.5" x14ac:dyDescent="0.35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48"/>
      <c r="S73" s="48"/>
      <c r="T73" s="48"/>
      <c r="U73" s="4"/>
      <c r="V73" s="4"/>
      <c r="W73" s="4"/>
      <c r="Y73" s="4"/>
      <c r="Z73" s="29"/>
      <c r="AA73" s="29"/>
    </row>
    <row r="74" spans="1:27" s="3" customFormat="1" ht="31.5" x14ac:dyDescent="0.35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48"/>
      <c r="S74" s="48"/>
      <c r="T74" s="48"/>
      <c r="U74" s="4"/>
      <c r="V74" s="4"/>
      <c r="W74" s="4"/>
      <c r="Y74" s="4"/>
      <c r="Z74" s="29"/>
      <c r="AA74" s="29"/>
    </row>
    <row r="75" spans="1:27" s="3" customFormat="1" ht="31.5" x14ac:dyDescent="0.35">
      <c r="B75" s="30"/>
      <c r="C75" s="30"/>
      <c r="D75" s="30"/>
      <c r="E75" s="108" t="s">
        <v>65</v>
      </c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48"/>
      <c r="S75" s="48"/>
      <c r="T75" s="48"/>
      <c r="U75" s="4"/>
      <c r="V75" s="4"/>
      <c r="W75" s="4"/>
      <c r="Y75" s="4"/>
      <c r="Z75" s="29"/>
      <c r="AA75" s="29"/>
    </row>
    <row r="76" spans="1:27" s="3" customFormat="1" ht="31.5" x14ac:dyDescent="0.35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48"/>
      <c r="S76" s="48"/>
      <c r="T76" s="48"/>
      <c r="U76" s="4"/>
      <c r="V76" s="4"/>
      <c r="W76" s="4"/>
      <c r="Y76" s="4"/>
      <c r="Z76" s="29"/>
      <c r="AA76" s="29"/>
    </row>
    <row r="77" spans="1:27" s="46" customFormat="1" ht="31.5" x14ac:dyDescent="0.45">
      <c r="B77" s="35"/>
      <c r="C77" s="75"/>
      <c r="D77" s="75"/>
      <c r="E77" s="75"/>
      <c r="F77" s="75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Y77" s="49"/>
    </row>
    <row r="78" spans="1:27" s="3" customFormat="1" ht="30.75" x14ac:dyDescent="0.35">
      <c r="B78" s="1"/>
      <c r="C78" s="2"/>
      <c r="D78" s="2"/>
      <c r="E78" s="2"/>
      <c r="F78" s="2"/>
      <c r="H78" s="4"/>
      <c r="I78" s="4"/>
      <c r="J78" s="4"/>
      <c r="K78" s="4"/>
      <c r="L78" s="4"/>
      <c r="M78" s="4"/>
      <c r="N78" s="4"/>
      <c r="O78" s="4"/>
      <c r="P78" s="4"/>
      <c r="Q78" s="4"/>
      <c r="R78" s="49"/>
      <c r="S78" s="49"/>
      <c r="T78" s="49"/>
      <c r="U78" s="4"/>
      <c r="V78" s="4"/>
      <c r="W78" s="4"/>
      <c r="X78" s="4"/>
      <c r="Y78" s="4"/>
    </row>
    <row r="79" spans="1:27" s="3" customFormat="1" ht="30.75" x14ac:dyDescent="0.35">
      <c r="B79" s="1"/>
      <c r="C79" s="2"/>
      <c r="D79" s="2"/>
      <c r="E79" s="2"/>
      <c r="F79" s="2"/>
      <c r="H79" s="4"/>
      <c r="I79" s="4"/>
      <c r="J79" s="4"/>
      <c r="K79" s="4"/>
      <c r="L79" s="4"/>
      <c r="M79" s="4"/>
      <c r="N79" s="4"/>
      <c r="O79" s="4"/>
      <c r="P79" s="4"/>
      <c r="Q79" s="4"/>
      <c r="R79" s="49"/>
      <c r="S79" s="49"/>
      <c r="T79" s="49"/>
      <c r="U79" s="4"/>
      <c r="V79" s="4"/>
      <c r="W79" s="4"/>
      <c r="X79" s="4"/>
      <c r="Y79" s="4"/>
    </row>
    <row r="80" spans="1:27" s="3" customFormat="1" ht="30.75" x14ac:dyDescent="0.35">
      <c r="B80" s="1"/>
      <c r="C80" s="2"/>
      <c r="D80" s="2"/>
      <c r="E80" s="2"/>
      <c r="F80" s="2"/>
      <c r="H80" s="4"/>
      <c r="I80" s="4"/>
      <c r="J80" s="4"/>
      <c r="K80" s="4"/>
      <c r="L80" s="4"/>
      <c r="M80" s="4"/>
      <c r="N80" s="4"/>
      <c r="O80" s="4"/>
      <c r="P80" s="4"/>
      <c r="Q80" s="4"/>
      <c r="R80" s="49"/>
      <c r="S80" s="49"/>
      <c r="T80" s="49"/>
      <c r="U80" s="4"/>
      <c r="V80" s="4"/>
      <c r="W80" s="4"/>
      <c r="X80" s="1"/>
      <c r="Y80" s="4"/>
    </row>
    <row r="81" spans="2:25" s="46" customFormat="1" ht="31.5" x14ac:dyDescent="0.45">
      <c r="B81" s="35"/>
      <c r="C81" s="75"/>
      <c r="D81" s="75"/>
      <c r="E81" s="75"/>
      <c r="F81" s="75"/>
      <c r="G81" s="75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0"/>
      <c r="S81" s="51"/>
      <c r="T81" s="51"/>
      <c r="U81" s="51"/>
      <c r="V81" s="51"/>
      <c r="W81" s="51"/>
      <c r="Y81" s="47"/>
    </row>
  </sheetData>
  <mergeCells count="133">
    <mergeCell ref="A3:T3"/>
    <mergeCell ref="A4:T4"/>
    <mergeCell ref="A5:T5"/>
    <mergeCell ref="A7:T7"/>
    <mergeCell ref="A9:T9"/>
    <mergeCell ref="A11:T11"/>
    <mergeCell ref="A13:T13"/>
    <mergeCell ref="A14:T14"/>
    <mergeCell ref="B61:T61"/>
    <mergeCell ref="G26:G30"/>
    <mergeCell ref="H26:H30"/>
    <mergeCell ref="I26:I30"/>
    <mergeCell ref="R26:R30"/>
    <mergeCell ref="S26:S30"/>
    <mergeCell ref="J31:J35"/>
    <mergeCell ref="C50:E50"/>
    <mergeCell ref="C51:E51"/>
    <mergeCell ref="B47:C47"/>
    <mergeCell ref="C21:C25"/>
    <mergeCell ref="B21:B25"/>
    <mergeCell ref="B26:B30"/>
    <mergeCell ref="C26:C30"/>
    <mergeCell ref="B31:B35"/>
    <mergeCell ref="C48:E48"/>
    <mergeCell ref="V21:V23"/>
    <mergeCell ref="V26:V30"/>
    <mergeCell ref="V31:V35"/>
    <mergeCell ref="V36:V40"/>
    <mergeCell ref="X22:X26"/>
    <mergeCell ref="X29:X31"/>
    <mergeCell ref="X34:X35"/>
    <mergeCell ref="X39:X40"/>
    <mergeCell ref="A6:B6"/>
    <mergeCell ref="S36:S40"/>
    <mergeCell ref="T36:T40"/>
    <mergeCell ref="F36:F40"/>
    <mergeCell ref="G36:G40"/>
    <mergeCell ref="H36:H40"/>
    <mergeCell ref="I36:I40"/>
    <mergeCell ref="R36:R40"/>
    <mergeCell ref="F31:F35"/>
    <mergeCell ref="G31:G35"/>
    <mergeCell ref="H31:H35"/>
    <mergeCell ref="I31:I35"/>
    <mergeCell ref="R31:R35"/>
    <mergeCell ref="S31:S35"/>
    <mergeCell ref="T31:T35"/>
    <mergeCell ref="F26:F30"/>
    <mergeCell ref="V41:V45"/>
    <mergeCell ref="F41:F45"/>
    <mergeCell ref="G41:G45"/>
    <mergeCell ref="H41:H45"/>
    <mergeCell ref="I41:I45"/>
    <mergeCell ref="R41:R45"/>
    <mergeCell ref="J41:J45"/>
    <mergeCell ref="K41:K45"/>
    <mergeCell ref="L41:L45"/>
    <mergeCell ref="M41:M45"/>
    <mergeCell ref="N41:N45"/>
    <mergeCell ref="O41:O45"/>
    <mergeCell ref="P41:P45"/>
    <mergeCell ref="Q41:Q45"/>
    <mergeCell ref="S41:S45"/>
    <mergeCell ref="T41:T45"/>
    <mergeCell ref="C49:E49"/>
    <mergeCell ref="B36:B40"/>
    <mergeCell ref="B41:B45"/>
    <mergeCell ref="C31:C35"/>
    <mergeCell ref="C36:C40"/>
    <mergeCell ref="C41:C45"/>
    <mergeCell ref="N26:N30"/>
    <mergeCell ref="Q21:Q25"/>
    <mergeCell ref="R21:R25"/>
    <mergeCell ref="M26:M30"/>
    <mergeCell ref="S21:S25"/>
    <mergeCell ref="T21:T25"/>
    <mergeCell ref="B18:B19"/>
    <mergeCell ref="C18:C19"/>
    <mergeCell ref="D18:D19"/>
    <mergeCell ref="E18:E19"/>
    <mergeCell ref="R18:R19"/>
    <mergeCell ref="S18:S19"/>
    <mergeCell ref="T18:T19"/>
    <mergeCell ref="F21:F25"/>
    <mergeCell ref="G21:G25"/>
    <mergeCell ref="H21:H25"/>
    <mergeCell ref="I21:I25"/>
    <mergeCell ref="J21:J25"/>
    <mergeCell ref="K21:K25"/>
    <mergeCell ref="L21:L25"/>
    <mergeCell ref="M21:M25"/>
    <mergeCell ref="N21:N25"/>
    <mergeCell ref="O21:O25"/>
    <mergeCell ref="P21:P25"/>
    <mergeCell ref="T26:T30"/>
    <mergeCell ref="Q36:Q40"/>
    <mergeCell ref="P36:P40"/>
    <mergeCell ref="O36:O40"/>
    <mergeCell ref="B20:T20"/>
    <mergeCell ref="B46:E46"/>
    <mergeCell ref="Q26:Q30"/>
    <mergeCell ref="P26:P30"/>
    <mergeCell ref="O26:O30"/>
    <mergeCell ref="Q31:Q35"/>
    <mergeCell ref="P31:P35"/>
    <mergeCell ref="O31:O35"/>
    <mergeCell ref="K31:K35"/>
    <mergeCell ref="L31:L35"/>
    <mergeCell ref="M31:M35"/>
    <mergeCell ref="N31:N35"/>
    <mergeCell ref="J36:J40"/>
    <mergeCell ref="K36:K40"/>
    <mergeCell ref="L36:L40"/>
    <mergeCell ref="M36:M40"/>
    <mergeCell ref="N36:N40"/>
    <mergeCell ref="J26:J30"/>
    <mergeCell ref="K26:K30"/>
    <mergeCell ref="L26:L30"/>
    <mergeCell ref="B72:Q72"/>
    <mergeCell ref="B56:T56"/>
    <mergeCell ref="B57:T57"/>
    <mergeCell ref="B58:T58"/>
    <mergeCell ref="B59:T59"/>
    <mergeCell ref="B67:Q67"/>
    <mergeCell ref="B68:Q68"/>
    <mergeCell ref="B69:Q69"/>
    <mergeCell ref="B70:Q70"/>
    <mergeCell ref="B71:Q71"/>
    <mergeCell ref="B62:Q62"/>
    <mergeCell ref="B63:Q63"/>
    <mergeCell ref="B64:Q64"/>
    <mergeCell ref="B65:Q65"/>
    <mergeCell ref="B66:Q66"/>
  </mergeCells>
  <pageMargins left="0.25" right="0.25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2015-07-02T11:44:10Z</dcterms:modified>
</cp:coreProperties>
</file>