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15" windowWidth="14850" windowHeight="11040" firstSheet="9" activeTab="10"/>
  </bookViews>
  <sheets>
    <sheet name="Лот 1" sheetId="3" state="hidden" r:id="rId1"/>
    <sheet name="Лот 2" sheetId="4" state="hidden" r:id="rId2"/>
    <sheet name="Лот 3" sheetId="5" state="hidden" r:id="rId3"/>
    <sheet name="Лот 4" sheetId="6" state="hidden" r:id="rId4"/>
    <sheet name="Лот 5" sheetId="7" state="hidden" r:id="rId5"/>
    <sheet name="Лот 6" sheetId="8" state="hidden" r:id="rId6"/>
    <sheet name="Лот 7" sheetId="9" state="hidden" r:id="rId7"/>
    <sheet name="Программа на 2016г 00га" sheetId="2" r:id="rId8"/>
    <sheet name="Лист1" sheetId="11" state="hidden" r:id="rId9"/>
    <sheet name="лот" sheetId="19" r:id="rId10"/>
    <sheet name="ЛОТ №0001" sheetId="20" r:id="rId11"/>
  </sheets>
  <definedNames>
    <definedName name="_xlnm.Print_Area" localSheetId="7">'Программа на 2016г 00га'!$A$1:$O$160</definedName>
  </definedNames>
  <calcPr calcId="145621" iterateDelta="0"/>
</workbook>
</file>

<file path=xl/calcChain.xml><?xml version="1.0" encoding="utf-8"?>
<calcChain xmlns="http://schemas.openxmlformats.org/spreadsheetml/2006/main">
  <c r="G22" i="20" l="1"/>
  <c r="H22" i="20"/>
  <c r="D22" i="20" l="1"/>
  <c r="D28" i="19" l="1"/>
  <c r="F28" i="19" l="1"/>
  <c r="E156" i="2" l="1"/>
  <c r="H45" i="2"/>
  <c r="E52" i="2"/>
  <c r="H155" i="2" l="1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1" i="2"/>
  <c r="H50" i="2"/>
  <c r="H49" i="2"/>
  <c r="H48" i="2"/>
  <c r="H47" i="2"/>
  <c r="H46" i="2"/>
  <c r="H44" i="2"/>
  <c r="H43" i="2"/>
  <c r="H42" i="2"/>
  <c r="H41" i="2"/>
  <c r="H40" i="2"/>
  <c r="H39" i="2"/>
  <c r="H52" i="2" s="1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38" i="2" l="1"/>
  <c r="H37" i="2"/>
  <c r="H157" i="2" s="1"/>
  <c r="H156" i="2"/>
  <c r="E37" i="2"/>
  <c r="K13" i="2"/>
  <c r="E138" i="2" l="1"/>
  <c r="E157" i="2" s="1"/>
  <c r="I29" i="2" l="1"/>
  <c r="K29" i="2"/>
  <c r="K143" i="2"/>
  <c r="G157" i="2"/>
  <c r="I140" i="2" l="1"/>
  <c r="K148" i="2"/>
  <c r="K149" i="2"/>
  <c r="K150" i="2"/>
  <c r="K151" i="2"/>
  <c r="K152" i="2"/>
  <c r="K153" i="2"/>
  <c r="K154" i="2"/>
  <c r="K155" i="2"/>
  <c r="I148" i="2"/>
  <c r="I149" i="2"/>
  <c r="I150" i="2"/>
  <c r="I151" i="2"/>
  <c r="I152" i="2"/>
  <c r="I153" i="2"/>
  <c r="I154" i="2"/>
  <c r="I155" i="2"/>
  <c r="K147" i="2" l="1"/>
  <c r="I147" i="2"/>
  <c r="K146" i="2"/>
  <c r="I146" i="2"/>
  <c r="K145" i="2"/>
  <c r="I145" i="2"/>
  <c r="K144" i="2"/>
  <c r="I144" i="2"/>
  <c r="I143" i="2"/>
  <c r="K142" i="2"/>
  <c r="I142" i="2"/>
  <c r="K141" i="2"/>
  <c r="I141" i="2"/>
  <c r="K140" i="2"/>
  <c r="K156" i="2" l="1"/>
  <c r="I156" i="2"/>
  <c r="K72" i="2"/>
  <c r="I72" i="2"/>
  <c r="K137" i="2" l="1"/>
  <c r="I137" i="2"/>
  <c r="K136" i="2"/>
  <c r="I136" i="2"/>
  <c r="K135" i="2"/>
  <c r="I135" i="2"/>
  <c r="K134" i="2"/>
  <c r="I134" i="2"/>
  <c r="K133" i="2"/>
  <c r="I133" i="2"/>
  <c r="K132" i="2"/>
  <c r="I132" i="2"/>
  <c r="K131" i="2" l="1"/>
  <c r="I131" i="2"/>
  <c r="K130" i="2"/>
  <c r="I130" i="2"/>
  <c r="K129" i="2"/>
  <c r="I129" i="2"/>
  <c r="K128" i="2"/>
  <c r="I128" i="2"/>
  <c r="K127" i="2"/>
  <c r="I127" i="2"/>
  <c r="K126" i="2"/>
  <c r="I126" i="2"/>
  <c r="K125" i="2"/>
  <c r="I125" i="2"/>
  <c r="K124" i="2"/>
  <c r="I124" i="2"/>
  <c r="K123" i="2"/>
  <c r="I123" i="2"/>
  <c r="K122" i="2"/>
  <c r="I122" i="2"/>
  <c r="K121" i="2"/>
  <c r="I121" i="2"/>
  <c r="K120" i="2"/>
  <c r="I120" i="2"/>
  <c r="K119" i="2"/>
  <c r="I119" i="2"/>
  <c r="K118" i="2"/>
  <c r="I118" i="2"/>
  <c r="K117" i="2"/>
  <c r="I117" i="2"/>
  <c r="K116" i="2"/>
  <c r="I116" i="2"/>
  <c r="K115" i="2"/>
  <c r="I115" i="2"/>
  <c r="K114" i="2"/>
  <c r="I114" i="2"/>
  <c r="K113" i="2"/>
  <c r="I113" i="2"/>
  <c r="K112" i="2"/>
  <c r="I112" i="2"/>
  <c r="K111" i="2"/>
  <c r="I111" i="2"/>
  <c r="K110" i="2"/>
  <c r="I110" i="2"/>
  <c r="K109" i="2"/>
  <c r="I109" i="2"/>
  <c r="K108" i="2"/>
  <c r="I108" i="2"/>
  <c r="K107" i="2"/>
  <c r="I107" i="2"/>
  <c r="K106" i="2"/>
  <c r="I106" i="2"/>
  <c r="K105" i="2"/>
  <c r="I105" i="2"/>
  <c r="K104" i="2"/>
  <c r="I104" i="2"/>
  <c r="K103" i="2"/>
  <c r="I103" i="2"/>
  <c r="K102" i="2"/>
  <c r="I102" i="2"/>
  <c r="K101" i="2"/>
  <c r="I101" i="2"/>
  <c r="K100" i="2"/>
  <c r="I100" i="2"/>
  <c r="K99" i="2"/>
  <c r="I99" i="2"/>
  <c r="K98" i="2"/>
  <c r="I98" i="2"/>
  <c r="K97" i="2"/>
  <c r="I97" i="2"/>
  <c r="K96" i="2"/>
  <c r="I96" i="2"/>
  <c r="K95" i="2"/>
  <c r="I95" i="2"/>
  <c r="K94" i="2"/>
  <c r="I94" i="2"/>
  <c r="K93" i="2"/>
  <c r="I93" i="2"/>
  <c r="K92" i="2"/>
  <c r="I92" i="2"/>
  <c r="K91" i="2"/>
  <c r="I91" i="2"/>
  <c r="K90" i="2"/>
  <c r="I90" i="2"/>
  <c r="K89" i="2"/>
  <c r="I89" i="2"/>
  <c r="K88" i="2"/>
  <c r="I88" i="2"/>
  <c r="K87" i="2"/>
  <c r="I87" i="2"/>
  <c r="K86" i="2"/>
  <c r="I86" i="2"/>
  <c r="K85" i="2"/>
  <c r="I85" i="2"/>
  <c r="K84" i="2"/>
  <c r="I84" i="2"/>
  <c r="K83" i="2"/>
  <c r="I83" i="2"/>
  <c r="K82" i="2"/>
  <c r="I82" i="2"/>
  <c r="K81" i="2"/>
  <c r="I81" i="2"/>
  <c r="K80" i="2"/>
  <c r="I80" i="2"/>
  <c r="K79" i="2"/>
  <c r="I79" i="2"/>
  <c r="K78" i="2"/>
  <c r="I78" i="2"/>
  <c r="K77" i="2"/>
  <c r="I77" i="2"/>
  <c r="K76" i="2"/>
  <c r="I76" i="2"/>
  <c r="K75" i="2"/>
  <c r="I75" i="2"/>
  <c r="K74" i="2"/>
  <c r="I74" i="2"/>
  <c r="K51" i="2"/>
  <c r="I51" i="2"/>
  <c r="K50" i="2"/>
  <c r="I50" i="2"/>
  <c r="K49" i="2"/>
  <c r="I49" i="2"/>
  <c r="K48" i="2"/>
  <c r="I48" i="2"/>
  <c r="K47" i="2"/>
  <c r="I47" i="2"/>
  <c r="K46" i="2"/>
  <c r="I46" i="2"/>
  <c r="K45" i="2"/>
  <c r="I45" i="2"/>
  <c r="K44" i="2"/>
  <c r="I44" i="2"/>
  <c r="K43" i="2"/>
  <c r="I43" i="2"/>
  <c r="K42" i="2"/>
  <c r="I42" i="2"/>
  <c r="K41" i="2"/>
  <c r="I41" i="2"/>
  <c r="K40" i="2"/>
  <c r="I40" i="2"/>
  <c r="K39" i="2"/>
  <c r="I39" i="2"/>
  <c r="I52" i="2" s="1"/>
  <c r="K36" i="2"/>
  <c r="I36" i="2"/>
  <c r="K35" i="2"/>
  <c r="I35" i="2"/>
  <c r="K34" i="2"/>
  <c r="I34" i="2"/>
  <c r="K33" i="2"/>
  <c r="I33" i="2"/>
  <c r="K32" i="2"/>
  <c r="I32" i="2"/>
  <c r="K31" i="2"/>
  <c r="I31" i="2"/>
  <c r="K14" i="2"/>
  <c r="I14" i="2"/>
  <c r="K19" i="2"/>
  <c r="I19" i="2"/>
  <c r="K18" i="2"/>
  <c r="I18" i="2"/>
  <c r="K17" i="2"/>
  <c r="I17" i="2"/>
  <c r="K16" i="2"/>
  <c r="I16" i="2"/>
  <c r="K15" i="2"/>
  <c r="I15" i="2"/>
  <c r="K26" i="2"/>
  <c r="I26" i="2"/>
  <c r="K25" i="2"/>
  <c r="I25" i="2"/>
  <c r="K24" i="2"/>
  <c r="I24" i="2"/>
  <c r="K23" i="2"/>
  <c r="I23" i="2"/>
  <c r="K22" i="2"/>
  <c r="I22" i="2"/>
  <c r="K21" i="2"/>
  <c r="I21" i="2"/>
  <c r="K20" i="2"/>
  <c r="I20" i="2"/>
  <c r="I13" i="2"/>
  <c r="K30" i="2"/>
  <c r="I30" i="2"/>
  <c r="K28" i="2"/>
  <c r="I28" i="2"/>
  <c r="K27" i="2"/>
  <c r="I27" i="2"/>
  <c r="K37" i="2" l="1"/>
  <c r="I37" i="2"/>
  <c r="K52" i="2"/>
  <c r="K55" i="2" l="1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3" i="2"/>
  <c r="K54" i="2"/>
  <c r="K138" i="2" s="1"/>
  <c r="K157" i="2" s="1"/>
  <c r="F31" i="9" l="1"/>
  <c r="G31" i="9" s="1"/>
  <c r="F32" i="9"/>
  <c r="G32" i="9" s="1"/>
  <c r="F33" i="9"/>
  <c r="G33" i="9" s="1"/>
  <c r="F34" i="9"/>
  <c r="G34" i="9" s="1"/>
  <c r="F35" i="9"/>
  <c r="G35" i="9" s="1"/>
  <c r="F36" i="9"/>
  <c r="G36" i="9" s="1"/>
  <c r="F37" i="9"/>
  <c r="G37" i="9" s="1"/>
  <c r="F38" i="9"/>
  <c r="G38" i="9" s="1"/>
  <c r="F39" i="9"/>
  <c r="G39" i="9" s="1"/>
  <c r="F40" i="9"/>
  <c r="G40" i="9" s="1"/>
  <c r="D44" i="9"/>
  <c r="F43" i="9"/>
  <c r="G43" i="9" s="1"/>
  <c r="F42" i="9"/>
  <c r="G42" i="9" s="1"/>
  <c r="F41" i="9"/>
  <c r="G41" i="9" s="1"/>
  <c r="F30" i="9"/>
  <c r="G30" i="9" s="1"/>
  <c r="F29" i="9"/>
  <c r="G29" i="9" s="1"/>
  <c r="F28" i="9"/>
  <c r="G28" i="9" s="1"/>
  <c r="F27" i="9"/>
  <c r="G27" i="9" s="1"/>
  <c r="F26" i="9"/>
  <c r="G26" i="9" s="1"/>
  <c r="F25" i="9"/>
  <c r="G25" i="9" s="1"/>
  <c r="F24" i="9"/>
  <c r="G24" i="9" s="1"/>
  <c r="F23" i="9"/>
  <c r="G23" i="9" s="1"/>
  <c r="F22" i="9"/>
  <c r="G22" i="9" s="1"/>
  <c r="F21" i="9"/>
  <c r="F24" i="8"/>
  <c r="G24" i="8" s="1"/>
  <c r="F25" i="8"/>
  <c r="G25" i="8" s="1"/>
  <c r="F26" i="8"/>
  <c r="G26" i="8" s="1"/>
  <c r="F27" i="8"/>
  <c r="G27" i="8" s="1"/>
  <c r="F28" i="8"/>
  <c r="G28" i="8" s="1"/>
  <c r="F29" i="8"/>
  <c r="G29" i="8" s="1"/>
  <c r="F30" i="8"/>
  <c r="G30" i="8" s="1"/>
  <c r="F31" i="8"/>
  <c r="G31" i="8" s="1"/>
  <c r="F32" i="8"/>
  <c r="G32" i="8" s="1"/>
  <c r="F33" i="8"/>
  <c r="G33" i="8" s="1"/>
  <c r="F34" i="8"/>
  <c r="G34" i="8" s="1"/>
  <c r="F35" i="8"/>
  <c r="G35" i="8" s="1"/>
  <c r="F36" i="8"/>
  <c r="G36" i="8" s="1"/>
  <c r="F37" i="8"/>
  <c r="G37" i="8" s="1"/>
  <c r="F38" i="8"/>
  <c r="G38" i="8" s="1"/>
  <c r="F39" i="8"/>
  <c r="G39" i="8" s="1"/>
  <c r="D40" i="8"/>
  <c r="F23" i="8"/>
  <c r="G23" i="8" s="1"/>
  <c r="F22" i="8"/>
  <c r="G22" i="8" s="1"/>
  <c r="F21" i="8"/>
  <c r="G21" i="8" s="1"/>
  <c r="D39" i="7"/>
  <c r="F24" i="7"/>
  <c r="G24" i="7" s="1"/>
  <c r="F25" i="7"/>
  <c r="G25" i="7" s="1"/>
  <c r="F26" i="7"/>
  <c r="G26" i="7" s="1"/>
  <c r="F27" i="7"/>
  <c r="G27" i="7" s="1"/>
  <c r="F28" i="7"/>
  <c r="G28" i="7" s="1"/>
  <c r="F29" i="7"/>
  <c r="G29" i="7" s="1"/>
  <c r="F30" i="7"/>
  <c r="G30" i="7" s="1"/>
  <c r="F31" i="7"/>
  <c r="G31" i="7" s="1"/>
  <c r="F32" i="7"/>
  <c r="G32" i="7" s="1"/>
  <c r="F33" i="7"/>
  <c r="G33" i="7" s="1"/>
  <c r="F34" i="7"/>
  <c r="G34" i="7" s="1"/>
  <c r="F35" i="7"/>
  <c r="G35" i="7" s="1"/>
  <c r="F36" i="7"/>
  <c r="G36" i="7" s="1"/>
  <c r="F37" i="7"/>
  <c r="G37" i="7" s="1"/>
  <c r="F38" i="7"/>
  <c r="G38" i="7" s="1"/>
  <c r="F21" i="7"/>
  <c r="G21" i="7" s="1"/>
  <c r="F23" i="7"/>
  <c r="G23" i="7" s="1"/>
  <c r="D33" i="6"/>
  <c r="F32" i="6"/>
  <c r="G32" i="6" s="1"/>
  <c r="F31" i="6"/>
  <c r="G31" i="6" s="1"/>
  <c r="F30" i="6"/>
  <c r="G30" i="6" s="1"/>
  <c r="F29" i="6"/>
  <c r="G29" i="6" s="1"/>
  <c r="F28" i="6"/>
  <c r="G28" i="6" s="1"/>
  <c r="F24" i="6"/>
  <c r="G24" i="6" s="1"/>
  <c r="F23" i="6"/>
  <c r="G23" i="6" s="1"/>
  <c r="F27" i="6"/>
  <c r="G27" i="6" s="1"/>
  <c r="F26" i="6"/>
  <c r="G26" i="6" s="1"/>
  <c r="F22" i="6"/>
  <c r="G22" i="6" s="1"/>
  <c r="F21" i="6"/>
  <c r="D39" i="5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F31" i="5"/>
  <c r="G31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F24" i="5"/>
  <c r="G24" i="5" s="1"/>
  <c r="F23" i="5"/>
  <c r="G23" i="5" s="1"/>
  <c r="F22" i="5"/>
  <c r="G22" i="5" s="1"/>
  <c r="F21" i="5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2" i="4"/>
  <c r="G42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D51" i="4"/>
  <c r="F21" i="4"/>
  <c r="D25" i="3"/>
  <c r="F24" i="3"/>
  <c r="G24" i="3" s="1"/>
  <c r="F22" i="3"/>
  <c r="G22" i="3" s="1"/>
  <c r="F21" i="3"/>
  <c r="F51" i="4" l="1"/>
  <c r="F44" i="9"/>
  <c r="G21" i="9"/>
  <c r="G44" i="9" s="1"/>
  <c r="F40" i="8"/>
  <c r="G40" i="8"/>
  <c r="G39" i="7"/>
  <c r="F39" i="7"/>
  <c r="F33" i="6"/>
  <c r="G21" i="6"/>
  <c r="G33" i="6" s="1"/>
  <c r="F39" i="5"/>
  <c r="G21" i="5"/>
  <c r="G39" i="5" s="1"/>
  <c r="G21" i="4"/>
  <c r="G51" i="4" s="1"/>
  <c r="F25" i="3"/>
  <c r="G21" i="3"/>
  <c r="G25" i="3" s="1"/>
  <c r="I54" i="2" l="1"/>
  <c r="I63" i="2"/>
  <c r="I55" i="2"/>
  <c r="I56" i="2"/>
  <c r="I57" i="2"/>
  <c r="I58" i="2"/>
  <c r="I64" i="2"/>
  <c r="I65" i="2"/>
  <c r="I59" i="2"/>
  <c r="I60" i="2"/>
  <c r="I61" i="2"/>
  <c r="I66" i="2"/>
  <c r="I67" i="2"/>
  <c r="I68" i="2"/>
  <c r="I69" i="2"/>
  <c r="I70" i="2"/>
  <c r="I71" i="2"/>
  <c r="I73" i="2"/>
  <c r="I62" i="2"/>
  <c r="I138" i="2" l="1"/>
  <c r="I157" i="2"/>
</calcChain>
</file>

<file path=xl/sharedStrings.xml><?xml version="1.0" encoding="utf-8"?>
<sst xmlns="http://schemas.openxmlformats.org/spreadsheetml/2006/main" count="1741" uniqueCount="395">
  <si>
    <t>ОАО "Газпромнефть-ННГ"</t>
  </si>
  <si>
    <t>№ участка</t>
  </si>
  <si>
    <t>Субъект РФ</t>
  </si>
  <si>
    <t>Месторождение</t>
  </si>
  <si>
    <t>Местоположение нефтезагрязненного участка</t>
  </si>
  <si>
    <t>Размещение в водоохр. зоне</t>
  </si>
  <si>
    <t>Затраты на рек-цию, млн.руб.</t>
  </si>
  <si>
    <t>Затраты на супервайзинг, млн. руб.</t>
  </si>
  <si>
    <t>Наличие проекта</t>
  </si>
  <si>
    <t>Экологический риск, млн.руб.</t>
  </si>
  <si>
    <t>Стоимость рек-ции за га, млн.руб</t>
  </si>
  <si>
    <t>Примечание</t>
  </si>
  <si>
    <t>ХМАО</t>
  </si>
  <si>
    <t>-</t>
  </si>
  <si>
    <t>+</t>
  </si>
  <si>
    <t>ВСЕГО</t>
  </si>
  <si>
    <t>Новогоднее</t>
  </si>
  <si>
    <t>ВСЕГО по Новогоднему м/р</t>
  </si>
  <si>
    <t>Новогогднее</t>
  </si>
  <si>
    <t>ЯНАО</t>
  </si>
  <si>
    <t>Район ДНС-2</t>
  </si>
  <si>
    <t>Коридор коммуникаций на куст 83</t>
  </si>
  <si>
    <t>Район куста 22</t>
  </si>
  <si>
    <t>Район куста 18, 5 уч.</t>
  </si>
  <si>
    <t>Коридор коммуникаций кустов 53-54</t>
  </si>
  <si>
    <t>Район куста 10, 2 уч.</t>
  </si>
  <si>
    <t>Район куста 30, 2 уч.</t>
  </si>
  <si>
    <t>Район куста 19, 3 уч.</t>
  </si>
  <si>
    <t>Район куста 3, 2 уч.</t>
  </si>
  <si>
    <t>Район куста 33, 4 уч.</t>
  </si>
  <si>
    <t>Дорога на куст 3, район  Р-93</t>
  </si>
  <si>
    <t>Район куста 1</t>
  </si>
  <si>
    <t>Район разведочной скважины Р-115</t>
  </si>
  <si>
    <t>Дорога на куст 55</t>
  </si>
  <si>
    <t>Район куста 12</t>
  </si>
  <si>
    <t>Район куста 34, 3 уч.</t>
  </si>
  <si>
    <t>Район куста 13, 2 уч.</t>
  </si>
  <si>
    <t>Район куста 15, 3 уч.</t>
  </si>
  <si>
    <t>Район куста 4</t>
  </si>
  <si>
    <t>Район куста 5</t>
  </si>
  <si>
    <t>Район куста 21, 4 уч.</t>
  </si>
  <si>
    <t xml:space="preserve">Район куста 8, 4 уч. </t>
  </si>
  <si>
    <t>Район куста 51</t>
  </si>
  <si>
    <t>Район куста 43</t>
  </si>
  <si>
    <t>Коридор коммуникаций кустов 51-13</t>
  </si>
  <si>
    <t>Коридор коммуникаций кустов 13-14</t>
  </si>
  <si>
    <t>Коридор коммуникаций кустов 51-10</t>
  </si>
  <si>
    <t>Коридор коммуникаций кустов 1-2</t>
  </si>
  <si>
    <t>Коридор коммуникаций, куст 2 - ДНС</t>
  </si>
  <si>
    <t>Район поворота на куст 46, 3 уч.</t>
  </si>
  <si>
    <t>Площадь, га</t>
  </si>
  <si>
    <t>Район КНС-1, 3 уч.</t>
  </si>
  <si>
    <t>Район куста 26</t>
  </si>
  <si>
    <t>Район куста 118, 6 уч.</t>
  </si>
  <si>
    <t>Район  куста 117 А</t>
  </si>
  <si>
    <t>Район куста 121</t>
  </si>
  <si>
    <t>Район куста 128, 3 уч.</t>
  </si>
  <si>
    <t>Куст 120</t>
  </si>
  <si>
    <t>Куст 54</t>
  </si>
  <si>
    <t>Куст 55, 2 уч.</t>
  </si>
  <si>
    <t>Район поворота на куст 55</t>
  </si>
  <si>
    <t>Район куста 56</t>
  </si>
  <si>
    <t>Куст 45</t>
  </si>
  <si>
    <t>Район куста 30, 4 уч.</t>
  </si>
  <si>
    <t>Подъезд к кусту 12</t>
  </si>
  <si>
    <t>Подъезд к кусту 10</t>
  </si>
  <si>
    <t>Район куста 66</t>
  </si>
  <si>
    <t>Район куст 67, 5 уч.</t>
  </si>
  <si>
    <t>Район куста 40</t>
  </si>
  <si>
    <t>Куст 76</t>
  </si>
  <si>
    <t>Район куста 1, 2 уч.</t>
  </si>
  <si>
    <t>Район поворота ДНС-3, 3 уч.</t>
  </si>
  <si>
    <t>Район куста 110, 2 уч.</t>
  </si>
  <si>
    <t>Район куста 88</t>
  </si>
  <si>
    <t>Развилка дорог на кусты 88,84</t>
  </si>
  <si>
    <t>Район Р-5</t>
  </si>
  <si>
    <t>Район куста 23А, 2 уч.</t>
  </si>
  <si>
    <t>Район куста 23</t>
  </si>
  <si>
    <t>Коридор коммуникаций кустов 20-21</t>
  </si>
  <si>
    <t>Куст 25</t>
  </si>
  <si>
    <t>Район УСПВ-1</t>
  </si>
  <si>
    <t>Район куста 6</t>
  </si>
  <si>
    <t>Район развилки дорог на кусты 16,18</t>
  </si>
  <si>
    <t>Район поворота на куст 64</t>
  </si>
  <si>
    <t>Район поворота на куст 80</t>
  </si>
  <si>
    <t>Куст 47</t>
  </si>
  <si>
    <t>Коридор нефтесбора куст 93 - ДНС 3</t>
  </si>
  <si>
    <t>Коридор коммуникаций кустов 74-74А</t>
  </si>
  <si>
    <t>Трасса, район куста 132, 2 уч.</t>
  </si>
  <si>
    <t>Район куста 81, 3 уч.</t>
  </si>
  <si>
    <t>Коридор коммуникаций кустов 19-30</t>
  </si>
  <si>
    <t>Куст 36, 3 уч.</t>
  </si>
  <si>
    <t>Куст 13</t>
  </si>
  <si>
    <t>Коридор коммуникаций кустов 35-45</t>
  </si>
  <si>
    <t>Район куста 90</t>
  </si>
  <si>
    <t>Куст 57</t>
  </si>
  <si>
    <t>Куст 128</t>
  </si>
  <si>
    <t>Район куста 54</t>
  </si>
  <si>
    <t>Куст 28</t>
  </si>
  <si>
    <t>Куст 11</t>
  </si>
  <si>
    <t>Район куста 8, 3 уч.</t>
  </si>
  <si>
    <t>Куст 64, 3 уч.</t>
  </si>
  <si>
    <t>Куст 17</t>
  </si>
  <si>
    <t>Куст 60</t>
  </si>
  <si>
    <t>Район куста 7</t>
  </si>
  <si>
    <t xml:space="preserve">Куст 119 </t>
  </si>
  <si>
    <t xml:space="preserve">Район куста 58 </t>
  </si>
  <si>
    <t>Район перекрестка дорог на к. 20-14</t>
  </si>
  <si>
    <t>Район куста 24</t>
  </si>
  <si>
    <t>Куст 87</t>
  </si>
  <si>
    <t>Район  27</t>
  </si>
  <si>
    <t xml:space="preserve">Район куста 13 </t>
  </si>
  <si>
    <t xml:space="preserve">Район  куста 22 </t>
  </si>
  <si>
    <t>Куст 36</t>
  </si>
  <si>
    <t>Подъезд к кусту 87</t>
  </si>
  <si>
    <t xml:space="preserve">Район поворота на кусты 59, 67 </t>
  </si>
  <si>
    <t>Район поворота на кусты 12, 70</t>
  </si>
  <si>
    <t>Район куста 69, 2 уч.</t>
  </si>
  <si>
    <t>Район поворота на куст 75</t>
  </si>
  <si>
    <t>Район поворота на куст 25</t>
  </si>
  <si>
    <t>Район Р 74</t>
  </si>
  <si>
    <t>Район куста  33 а</t>
  </si>
  <si>
    <t>Район куста 20</t>
  </si>
  <si>
    <t>Район куста 77</t>
  </si>
  <si>
    <t xml:space="preserve">Коридор коммуникаций, кусты 22-36а, 6 участков </t>
  </si>
  <si>
    <t>Район куста 29</t>
  </si>
  <si>
    <t>Коридор коммуникаций кусты 94-15</t>
  </si>
  <si>
    <t>Район поворота на куст 117а, 2 уч.</t>
  </si>
  <si>
    <t>Коридор коммуникаций кусты 117-119</t>
  </si>
  <si>
    <t>Куст 117</t>
  </si>
  <si>
    <t>Куст 73</t>
  </si>
  <si>
    <t>Район т.вр. куста 24</t>
  </si>
  <si>
    <t>Район т.вр. куста 18</t>
  </si>
  <si>
    <t>Куст 19</t>
  </si>
  <si>
    <t>Куст 24</t>
  </si>
  <si>
    <t>Коридор коммуникаций к.к.81-86,3 уч.</t>
  </si>
  <si>
    <t>Вынгапуровское</t>
  </si>
  <si>
    <t>ВСЕГО по Вынгапуровскому м/р</t>
  </si>
  <si>
    <t>Район куста 64</t>
  </si>
  <si>
    <t>СК-03.04.01 "Управление категориями нефтесервисных услуг"</t>
  </si>
  <si>
    <t>ЛОТ № 1</t>
  </si>
  <si>
    <t>"Оказание услуг по рекультивации нефтезагрязненных земель"</t>
  </si>
  <si>
    <t>Наименование Заказчика:</t>
  </si>
  <si>
    <t>Раздел:</t>
  </si>
  <si>
    <t>Услуги, связанные с обеспечением промышленной безопасности, охраны окружающей среды и труда</t>
  </si>
  <si>
    <t>Наименование услуги:</t>
  </si>
  <si>
    <t>№10910  "Рекультивация нефтезагрязненных земель"</t>
  </si>
  <si>
    <t>Период оказания услуги:</t>
  </si>
  <si>
    <t xml:space="preserve">01.06.2015-30.10.2016                                      </t>
  </si>
  <si>
    <t>№ п\п</t>
  </si>
  <si>
    <t>Наименование объектов      (с указанием перечня, характеристики, физобъемов выполняемых работ)</t>
  </si>
  <si>
    <t>Единица измерения</t>
  </si>
  <si>
    <t>Кол-во</t>
  </si>
  <si>
    <t>Стартовая стоимость         за ед.изм.               тыс. руб.          (без НДС)</t>
  </si>
  <si>
    <t>Стартовая стоимость лота
тыс. руб. (без НДС)</t>
  </si>
  <si>
    <t xml:space="preserve">Количество (или сумма ) по кварталам </t>
  </si>
  <si>
    <t>2015г.-2016 г.</t>
  </si>
  <si>
    <t>III 2015г.- III 2016г</t>
  </si>
  <si>
    <t xml:space="preserve">Рекультивация нефтезагрязненных земель Новогоднего месторождения:  </t>
  </si>
  <si>
    <t>га</t>
  </si>
  <si>
    <t>Итого по лоту:</t>
  </si>
  <si>
    <r>
      <t>Основные технические условия и требования к Контрагенту: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  Опыт оказания услуг в области рекультивации нефтезагрязненных земель, наличие материально-технической базы.</t>
    </r>
  </si>
  <si>
    <t>Подписи:</t>
  </si>
  <si>
    <t>Руководитель ДЗО</t>
  </si>
  <si>
    <t>_________ (Крюков П.И.)</t>
  </si>
  <si>
    <t>ЗГД по экономике и финансам ДЗО</t>
  </si>
  <si>
    <t>_________ (Говор Д.Г.)</t>
  </si>
  <si>
    <t>Руководитель РГ ДЗО</t>
  </si>
  <si>
    <t xml:space="preserve">Ответственный специалист от ДЗО </t>
  </si>
  <si>
    <t>_________ (Чебыкин М.В.)</t>
  </si>
  <si>
    <t xml:space="preserve">Рекультивация нефтезагрязненных земель Вынгапуровское месторождения:  </t>
  </si>
  <si>
    <t>_________ (Спицкий П.Г.)</t>
  </si>
  <si>
    <t xml:space="preserve">Месторождение, промысел, объект: Пуровский район, (Новогоднее м/р, Вынгапуровское м/р) </t>
  </si>
  <si>
    <t xml:space="preserve">Рекультивация нефтезагрязненных земель Карамовского месторождения:  </t>
  </si>
  <si>
    <t xml:space="preserve">Рекультивация нефтезагрязненных земель Холмогорского месторождения:  </t>
  </si>
  <si>
    <t xml:space="preserve">Рекультивация нефтезагрязненных земель ЯНАО, Пуровский р-н, Холмогорского месторождения:  </t>
  </si>
  <si>
    <t xml:space="preserve">Рекультивация нефтезагрязненных земель ХМАО-Югра, Сургутский р-н, Холмогорского месторождения:  </t>
  </si>
  <si>
    <t xml:space="preserve">Месторождение, промысел, объект: ХМАО-Югра, Сургутский район, (Пограничное м/р) </t>
  </si>
  <si>
    <t xml:space="preserve">Рекультивация нефтезагрязненных земель ХМАО-Югра, Сургутский р-н, Пограничного месторождения:  </t>
  </si>
  <si>
    <t xml:space="preserve">Месторождение, промысел, объект: ЯНАО, Пуровский район (Холмогорское м/р); ХМАО-Югра, Сургутский район, (Холмогорское м/р) </t>
  </si>
  <si>
    <t xml:space="preserve">Месторождение, промысел, объект: ХМАО, Сургутский район, (Холмогорское м/р) </t>
  </si>
  <si>
    <t xml:space="preserve">Месторождение, промысел, объект: Пуровский район, (Карамовское м/р) </t>
  </si>
  <si>
    <t>ЛОТ № 2</t>
  </si>
  <si>
    <t>ЛОТ № 3</t>
  </si>
  <si>
    <t>ЛОТ № 4</t>
  </si>
  <si>
    <t>ЛОТ № 5</t>
  </si>
  <si>
    <t>ЛОТ № 6</t>
  </si>
  <si>
    <t>ЛОТ № 7</t>
  </si>
  <si>
    <t>Гос органы</t>
  </si>
  <si>
    <t>Начальник управления природоохраных работ</t>
  </si>
  <si>
    <t>П.Г. Спицкий</t>
  </si>
  <si>
    <t>Состояние трубопровода</t>
  </si>
  <si>
    <t>3-я категория, подкатегория Б</t>
  </si>
  <si>
    <t>3-я категория, подкатегория А</t>
  </si>
  <si>
    <t>№ лота</t>
  </si>
  <si>
    <t>Лот № 1</t>
  </si>
  <si>
    <t>Лот № 2</t>
  </si>
  <si>
    <t>Утверждаю:</t>
  </si>
  <si>
    <t>Согласовано:</t>
  </si>
  <si>
    <t>Директор Дирекции по добыче</t>
  </si>
  <si>
    <t xml:space="preserve">Начальник Департамента  производственной </t>
  </si>
  <si>
    <t xml:space="preserve">  ОАО "Газпромнефть-Ноябрьскнефтегаз"</t>
  </si>
  <si>
    <t>_________________ П.И. Крюков</t>
  </si>
  <si>
    <t>_________________ Ю.В. Шульев</t>
  </si>
  <si>
    <t>___________________ О.В. Николаенко</t>
  </si>
  <si>
    <t>"____"_____________2014 г.</t>
  </si>
  <si>
    <t>"_______"__________________2014 г.</t>
  </si>
  <si>
    <t>Генеральный директор</t>
  </si>
  <si>
    <t xml:space="preserve"> ОАО "Газпром нефть"</t>
  </si>
  <si>
    <t xml:space="preserve">        безопасности ОАО "Газпром нефть"</t>
  </si>
  <si>
    <t>В.М. Петерс</t>
  </si>
  <si>
    <t>Начальник Департамента капитального строительства (БРД)</t>
  </si>
  <si>
    <t>А.Г. Комков</t>
  </si>
  <si>
    <t>Начальник управления производственной безопасности</t>
  </si>
  <si>
    <t>сост.трубопр.удовлетв. сложный участок</t>
  </si>
  <si>
    <t>Район  ДНС-1, 2 участка</t>
  </si>
  <si>
    <t xml:space="preserve">Район куста 68 </t>
  </si>
  <si>
    <t xml:space="preserve">Район куста 54 </t>
  </si>
  <si>
    <t xml:space="preserve">Район куста 53 </t>
  </si>
  <si>
    <t>Район поворота на  кусты 55, 53</t>
  </si>
  <si>
    <t xml:space="preserve">Район куста 38 </t>
  </si>
  <si>
    <t>Дорога на куст 27</t>
  </si>
  <si>
    <t>Куст 27</t>
  </si>
  <si>
    <t xml:space="preserve">Куст 26 </t>
  </si>
  <si>
    <t>Куст 129</t>
  </si>
  <si>
    <t>ДНС-1</t>
  </si>
  <si>
    <t>Развилка дорог к кустам 72, 73</t>
  </si>
  <si>
    <t>ДНС-2 за факельной установкой</t>
  </si>
  <si>
    <t>Развилка дорог на кусты 97-125</t>
  </si>
  <si>
    <t>Район куста 99</t>
  </si>
  <si>
    <t xml:space="preserve">Куст 86 </t>
  </si>
  <si>
    <t>Район дороги в 1,2 км от куста 99</t>
  </si>
  <si>
    <t>Развилка дорог на кусты 99 -126</t>
  </si>
  <si>
    <t xml:space="preserve">Район куста 146 </t>
  </si>
  <si>
    <t xml:space="preserve">Район куста 127, поворот </t>
  </si>
  <si>
    <t xml:space="preserve">Куст 74 </t>
  </si>
  <si>
    <t>Район дороги к кусту 74, 2 уч.</t>
  </si>
  <si>
    <t xml:space="preserve">Район Р-175, в 6,5км от КПП </t>
  </si>
  <si>
    <t>Программа рекультивации НЗЗ на 2016 г. ОАО "Газпромнефть - Ноябрьскнефтегаз"</t>
  </si>
  <si>
    <t>Ярайнерское</t>
  </si>
  <si>
    <t>ВСЕГО по Ярайнерскому м/р</t>
  </si>
  <si>
    <t xml:space="preserve">Район куста 2 </t>
  </si>
  <si>
    <t xml:space="preserve">Подъезд к кусту 2, 2 уч. </t>
  </si>
  <si>
    <t xml:space="preserve">Район куста 3 </t>
  </si>
  <si>
    <t xml:space="preserve">Район куста 4 </t>
  </si>
  <si>
    <t xml:space="preserve">Подъезд к кусту 5 </t>
  </si>
  <si>
    <t>Район куста 15</t>
  </si>
  <si>
    <t>Коридор коммуникаций куст 15 - Р8</t>
  </si>
  <si>
    <t>Район куста 30</t>
  </si>
  <si>
    <t>Район куста 32</t>
  </si>
  <si>
    <t>Подъезд к ДНС-1</t>
  </si>
  <si>
    <t>Коридор коммуникаций ДНС1-куст 15</t>
  </si>
  <si>
    <t>Район развилки дорог ДНС1- ДНС 2</t>
  </si>
  <si>
    <t>Район  ДНС-2</t>
  </si>
  <si>
    <t>куст 22</t>
  </si>
  <si>
    <t>Коридор коммуникаций между К 70 и Р 39</t>
  </si>
  <si>
    <t>Район К 76</t>
  </si>
  <si>
    <t>куст 358</t>
  </si>
  <si>
    <t>Куст 383</t>
  </si>
  <si>
    <t>амбар куста 435</t>
  </si>
  <si>
    <t>Куст 436</t>
  </si>
  <si>
    <t>куст 517 (поворот на куст)</t>
  </si>
  <si>
    <t>к521</t>
  </si>
  <si>
    <t>напротив поворота на Р-52 узел задвижки</t>
  </si>
  <si>
    <t>Район Р 43, вдоль трубопровода</t>
  </si>
  <si>
    <t>Район Р 410</t>
  </si>
  <si>
    <t>на Р-305</t>
  </si>
  <si>
    <t>Район К-19, 4уч.</t>
  </si>
  <si>
    <t>куст 21, 2уч.</t>
  </si>
  <si>
    <t>куст 73, 4уч.</t>
  </si>
  <si>
    <t>Район К 429, 2уч.</t>
  </si>
  <si>
    <t>Район К 431, 2уч.</t>
  </si>
  <si>
    <t>р-н К-434, 4уч.</t>
  </si>
  <si>
    <t>разведка 138, 3уч.</t>
  </si>
  <si>
    <t>куст 18</t>
  </si>
  <si>
    <t>Дорога между К 19 и 21</t>
  </si>
  <si>
    <t>Вблизи дороги на К 29</t>
  </si>
  <si>
    <t>Район повора на к41А слева</t>
  </si>
  <si>
    <t>куст 41а - 41</t>
  </si>
  <si>
    <t>куст 40</t>
  </si>
  <si>
    <t>Куст - 42</t>
  </si>
  <si>
    <t>куст 42 (по высоконапорному водоводу)</t>
  </si>
  <si>
    <t>куст 42</t>
  </si>
  <si>
    <t>Куст 43</t>
  </si>
  <si>
    <t>куст 43</t>
  </si>
  <si>
    <t>куст43</t>
  </si>
  <si>
    <t>куст 48</t>
  </si>
  <si>
    <t>Куст - 50 - Разведка 99</t>
  </si>
  <si>
    <t>куст 60</t>
  </si>
  <si>
    <t>вдоль дороги , Куст 64</t>
  </si>
  <si>
    <t>Район к64</t>
  </si>
  <si>
    <t>Район поворота на К-68</t>
  </si>
  <si>
    <t>Район к99</t>
  </si>
  <si>
    <t>Район К-102</t>
  </si>
  <si>
    <t>Вблизи дороги между К 184 и Р 152</t>
  </si>
  <si>
    <t>Район К 211</t>
  </si>
  <si>
    <t>Район К 213</t>
  </si>
  <si>
    <t>Куст 266</t>
  </si>
  <si>
    <t>за кустом 269</t>
  </si>
  <si>
    <t>куст 393 - куст 391 (вблизи карьера и моста)</t>
  </si>
  <si>
    <t>куст 391 - куст 392 (район моста)</t>
  </si>
  <si>
    <t>Район К 391</t>
  </si>
  <si>
    <t>Куст 398</t>
  </si>
  <si>
    <t>куст 399</t>
  </si>
  <si>
    <t>Вдоль трубы вблизи Р 132</t>
  </si>
  <si>
    <t>вдоль дороги на к401 (слева)</t>
  </si>
  <si>
    <t>Куст 404</t>
  </si>
  <si>
    <t>Куст 417</t>
  </si>
  <si>
    <t>Куст 505</t>
  </si>
  <si>
    <t>куст 520</t>
  </si>
  <si>
    <t>район ЛЭП на куст 393</t>
  </si>
  <si>
    <t>ДНС-2 возле трассы</t>
  </si>
  <si>
    <t>Район к24, 4уч.</t>
  </si>
  <si>
    <t>куст 30, 2уч.</t>
  </si>
  <si>
    <t>Дорога между к34 и 35, 5уч.</t>
  </si>
  <si>
    <t>Район К 36Б, 4уч.</t>
  </si>
  <si>
    <t>за к41 вРайон задвижек, 2уч.</t>
  </si>
  <si>
    <t>куст41б, 3уч.</t>
  </si>
  <si>
    <t>куст43, 2уч.</t>
  </si>
  <si>
    <t>Трубопровод между К 42 и 43б, 2уч.</t>
  </si>
  <si>
    <t>Район Куста 46, 4уч.</t>
  </si>
  <si>
    <t>куст 48б, 2уч.</t>
  </si>
  <si>
    <t>дорога на к47 к54 слева, 3уч.</t>
  </si>
  <si>
    <t>р-н к-52, 4уч.</t>
  </si>
  <si>
    <t>Район к53, 2уч.</t>
  </si>
  <si>
    <t>Район к54-54б, 5уч.</t>
  </si>
  <si>
    <t>Район Куста 56</t>
  </si>
  <si>
    <t>Район Куста 58, 3уч.</t>
  </si>
  <si>
    <t>куст 59б, 4уч.</t>
  </si>
  <si>
    <t>Район к62, 3уч.</t>
  </si>
  <si>
    <t>Дорога на К 63, 2уч.</t>
  </si>
  <si>
    <t>Куст 103 - Разведка 124, 3уч.</t>
  </si>
  <si>
    <t>куст 180, 2уч.</t>
  </si>
  <si>
    <t>куст 182, 3уч.</t>
  </si>
  <si>
    <t>Район К 183, 3уч.</t>
  </si>
  <si>
    <t>Район К 354, 3уч.</t>
  </si>
  <si>
    <t>Дорога между К 390 и Р 181, 2уч.</t>
  </si>
  <si>
    <t>Район К 390Б, 2уч.</t>
  </si>
  <si>
    <t>Куст 404 - 405, 3уч.</t>
  </si>
  <si>
    <t>Разведка 500, 3уч.</t>
  </si>
  <si>
    <t>разведка 115, 3уч.</t>
  </si>
  <si>
    <t>Холмогорское</t>
  </si>
  <si>
    <t>ВСЕГО по Холмогорскому м/р</t>
  </si>
  <si>
    <t>Район  ДНС-1, каре факела</t>
  </si>
  <si>
    <t xml:space="preserve">Район ДНС-3 </t>
  </si>
  <si>
    <t>Район К-12</t>
  </si>
  <si>
    <t>Район К-108</t>
  </si>
  <si>
    <t>Район К-6</t>
  </si>
  <si>
    <t>р-н К-81, 2уч.</t>
  </si>
  <si>
    <t>Район К-127</t>
  </si>
  <si>
    <t>Коридор коммуникаций кустов 34-45</t>
  </si>
  <si>
    <t>Район поворота на ДНС-1</t>
  </si>
  <si>
    <t>Район Р-14</t>
  </si>
  <si>
    <t>Район куста 109</t>
  </si>
  <si>
    <t>Район куста 69</t>
  </si>
  <si>
    <t>Район куста 63</t>
  </si>
  <si>
    <t>Район куста 9</t>
  </si>
  <si>
    <t>450м от К-81 в сторону ДНС-3, слева</t>
  </si>
  <si>
    <t>450м от К-86 в сторону К-81, слева</t>
  </si>
  <si>
    <t>коридор коммуникаций на куст 83</t>
  </si>
  <si>
    <t>3-я категория, подкатегория В</t>
  </si>
  <si>
    <t>4-я категория, подкатегория В</t>
  </si>
  <si>
    <t>12-я категория, подкатегория Б</t>
  </si>
  <si>
    <t>13-я категория, подкатегория Б</t>
  </si>
  <si>
    <t>14-я категория, подкатегория Б</t>
  </si>
  <si>
    <t>20-я категория, подкатегория В</t>
  </si>
  <si>
    <t xml:space="preserve">С момента заключения договора -31.12.2016                                      </t>
  </si>
  <si>
    <t>2016г.</t>
  </si>
  <si>
    <t>III-IV 2016г.</t>
  </si>
  <si>
    <t xml:space="preserve"> (Крюков П.И.)</t>
  </si>
  <si>
    <t xml:space="preserve"> (Спицкий П.Г.)</t>
  </si>
  <si>
    <t xml:space="preserve"> (Гудин С.Ю.)</t>
  </si>
  <si>
    <t xml:space="preserve"> (Глотов С.В)</t>
  </si>
  <si>
    <t xml:space="preserve">Месторождение, промысел, объект: </t>
  </si>
  <si>
    <t>ОАО "Славнефть- Мегионнефтегаз"</t>
  </si>
  <si>
    <t>Сделка 1701 "Комплексная рекультивация загрязненных земель (включая сбор нефти, удаление погибшего леса, биологическую рекультивацию)"</t>
  </si>
  <si>
    <t>Комплексная рекультивация загрязненных земель (включая сбор нефти, удаление погибшего леса, биологическую рекультивацию), участки загрязненные ранее.</t>
  </si>
  <si>
    <t>Срок выполнения</t>
  </si>
  <si>
    <t>Наименование вида работ</t>
  </si>
  <si>
    <t>Начало</t>
  </si>
  <si>
    <t>Конец</t>
  </si>
  <si>
    <t>Промышленная и экологическая безопасность</t>
  </si>
  <si>
    <r>
      <t xml:space="preserve">Комплексная рекультивация загрязненных земель (включая сбор нефти, удаление погибшего леса, биологическую рекультивацию) </t>
    </r>
    <r>
      <rPr>
        <b/>
        <i/>
        <sz val="10"/>
        <rFont val="Arial"/>
        <family val="2"/>
        <charset val="204"/>
      </rPr>
      <t xml:space="preserve">- </t>
    </r>
    <r>
      <rPr>
        <b/>
        <i/>
        <u/>
        <sz val="10"/>
        <rFont val="Arial"/>
        <family val="2"/>
        <charset val="204"/>
      </rPr>
      <t>участки слабой категории сложности</t>
    </r>
  </si>
  <si>
    <r>
      <t xml:space="preserve">Комплексная рекультивация загрязненных земель (включая сбор нефти, удаление погибшего леса, биологическую рекультивацию) </t>
    </r>
    <r>
      <rPr>
        <b/>
        <i/>
        <sz val="10"/>
        <rFont val="Arial"/>
        <family val="2"/>
        <charset val="204"/>
      </rPr>
      <t>-</t>
    </r>
    <r>
      <rPr>
        <b/>
        <i/>
        <u/>
        <sz val="10"/>
        <rFont val="Arial"/>
        <family val="2"/>
        <charset val="204"/>
      </rPr>
      <t xml:space="preserve"> участки средней категории сложности</t>
    </r>
  </si>
  <si>
    <r>
      <t xml:space="preserve">Комплексная рекультивация загрязненных земель (включая сбор нефти, удаление погибшего леса, биологическую рекультивацию) </t>
    </r>
    <r>
      <rPr>
        <b/>
        <i/>
        <sz val="10"/>
        <rFont val="Arial"/>
        <family val="2"/>
        <charset val="204"/>
      </rPr>
      <t xml:space="preserve">- </t>
    </r>
    <r>
      <rPr>
        <b/>
        <i/>
        <u/>
        <sz val="10"/>
        <rFont val="Arial"/>
        <family val="2"/>
        <charset val="204"/>
      </rPr>
      <t xml:space="preserve"> участки высокой категории сложности</t>
    </r>
  </si>
  <si>
    <r>
      <rPr>
        <u/>
        <sz val="10"/>
        <rFont val="Arial"/>
        <family val="2"/>
        <charset val="204"/>
      </rPr>
      <t>Территория производства работ:</t>
    </r>
    <r>
      <rPr>
        <sz val="10"/>
        <rFont val="Arial"/>
        <family val="2"/>
        <charset val="204"/>
      </rPr>
      <t xml:space="preserve"> </t>
    </r>
    <r>
      <rPr>
        <u/>
        <sz val="10"/>
        <rFont val="Arial"/>
        <family val="2"/>
        <charset val="204"/>
      </rPr>
      <t>Лицензионные участки ОАО "Славнефть-Мегионнефтегаз"</t>
    </r>
  </si>
  <si>
    <t>ЛОТ № 1701.01</t>
  </si>
  <si>
    <t>Приложения: Форма № 1 "Виды выполняемых работ";</t>
  </si>
  <si>
    <t xml:space="preserve">                    Форма № 2 "Транспорт".</t>
  </si>
  <si>
    <t xml:space="preserve">02.08.2016 г. - 20.09.2017 г.                                      </t>
  </si>
  <si>
    <t xml:space="preserve">02.08.2016 г. </t>
  </si>
  <si>
    <t xml:space="preserve">20.09.2017 г.     </t>
  </si>
  <si>
    <t>Стартовая стоимость услуг Подрядчика, руб. без НДС</t>
  </si>
  <si>
    <t>Цена за ед. изм.  руб. без НДС</t>
  </si>
  <si>
    <t>Форма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</si>
</sst>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_р_."/>
    <numFmt numFmtId="165" formatCode="0.000"/>
    <numFmt numFmtId="166" formatCode="#,##0.000"/>
    <numFmt numFmtId="167" formatCode="0.0"/>
    <numFmt numFmtId="168" formatCode="0.0000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Arial"/>
      <family val="2"/>
      <charset val="204"/>
    </font>
    <font>
      <i/>
      <sz val="14"/>
      <color theme="1"/>
      <name val="Arial"/>
      <family val="2"/>
      <charset val="204"/>
    </font>
    <font>
      <b/>
      <i/>
      <sz val="10"/>
      <name val="Arial"/>
      <family val="2"/>
      <charset val="204"/>
    </font>
    <font>
      <u/>
      <sz val="10"/>
      <name val="Arial"/>
      <family val="2"/>
      <charset val="204"/>
    </font>
    <font>
      <b/>
      <i/>
      <u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1" fillId="0" borderId="0"/>
    <xf numFmtId="0" fontId="11" fillId="0" borderId="0"/>
  </cellStyleXfs>
  <cellXfs count="25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7" fillId="4" borderId="7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6" fillId="3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165" fontId="1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9" fillId="0" borderId="0" xfId="0" applyFont="1" applyFill="1"/>
    <xf numFmtId="164" fontId="5" fillId="0" borderId="13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166" fontId="13" fillId="0" borderId="6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165" fontId="6" fillId="0" borderId="6" xfId="0" applyNumberFormat="1" applyFont="1" applyFill="1" applyBorder="1" applyAlignment="1">
      <alignment horizontal="center" vertical="center"/>
    </xf>
    <xf numFmtId="165" fontId="0" fillId="0" borderId="6" xfId="0" applyNumberFormat="1" applyFill="1" applyBorder="1" applyAlignment="1">
      <alignment horizontal="center" vertical="center"/>
    </xf>
    <xf numFmtId="165" fontId="0" fillId="0" borderId="5" xfId="0" applyNumberForma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5" fontId="7" fillId="4" borderId="15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1" fillId="0" borderId="1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164" fontId="1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/>
    </xf>
    <xf numFmtId="0" fontId="3" fillId="6" borderId="14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8" fillId="0" borderId="0" xfId="0" quotePrefix="1" applyFont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167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7" fillId="0" borderId="0" xfId="0" applyFont="1" applyAlignment="1"/>
    <xf numFmtId="0" fontId="18" fillId="0" borderId="0" xfId="0" applyFont="1" applyAlignment="1">
      <alignment horizontal="right"/>
    </xf>
    <xf numFmtId="165" fontId="3" fillId="0" borderId="0" xfId="0" applyNumberFormat="1" applyFont="1" applyBorder="1" applyAlignment="1"/>
    <xf numFmtId="165" fontId="1" fillId="0" borderId="6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 wrapText="1"/>
    </xf>
    <xf numFmtId="0" fontId="1" fillId="0" borderId="12" xfId="0" quotePrefix="1" applyFont="1" applyBorder="1" applyAlignment="1">
      <alignment horizontal="left" vertical="center" wrapText="1"/>
    </xf>
    <xf numFmtId="0" fontId="1" fillId="0" borderId="23" xfId="0" quotePrefix="1" applyFont="1" applyBorder="1" applyAlignment="1">
      <alignment horizontal="left" vertical="center" wrapText="1"/>
    </xf>
    <xf numFmtId="164" fontId="3" fillId="3" borderId="6" xfId="0" applyNumberFormat="1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7" xfId="0" applyFont="1" applyBorder="1"/>
    <xf numFmtId="0" fontId="7" fillId="4" borderId="25" xfId="0" applyFont="1" applyFill="1" applyBorder="1" applyAlignment="1">
      <alignment vertical="center"/>
    </xf>
    <xf numFmtId="0" fontId="7" fillId="4" borderId="26" xfId="0" applyFont="1" applyFill="1" applyBorder="1" applyAlignment="1">
      <alignment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left" vertical="center"/>
    </xf>
    <xf numFmtId="2" fontId="10" fillId="4" borderId="26" xfId="0" applyNumberFormat="1" applyFont="1" applyFill="1" applyBorder="1" applyAlignment="1">
      <alignment horizontal="center" vertical="center"/>
    </xf>
    <xf numFmtId="165" fontId="7" fillId="4" borderId="26" xfId="0" applyNumberFormat="1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6" fillId="0" borderId="29" xfId="0" applyFont="1" applyFill="1" applyBorder="1" applyAlignment="1">
      <alignment horizontal="left" vertical="center" wrapText="1"/>
    </xf>
    <xf numFmtId="2" fontId="6" fillId="0" borderId="29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165" fontId="10" fillId="2" borderId="2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6" fillId="0" borderId="6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65" fontId="0" fillId="0" borderId="0" xfId="0" applyNumberFormat="1"/>
    <xf numFmtId="0" fontId="19" fillId="0" borderId="0" xfId="0" applyFont="1"/>
    <xf numFmtId="0" fontId="1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9" fillId="0" borderId="0" xfId="0" applyFont="1" applyBorder="1"/>
    <xf numFmtId="0" fontId="3" fillId="0" borderId="0" xfId="0" applyFont="1" applyBorder="1"/>
    <xf numFmtId="165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0" fillId="0" borderId="0" xfId="0" applyBorder="1"/>
    <xf numFmtId="165" fontId="0" fillId="0" borderId="0" xfId="0" applyNumberFormat="1" applyBorder="1"/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/>
    </xf>
    <xf numFmtId="165" fontId="1" fillId="0" borderId="8" xfId="0" applyNumberFormat="1" applyFont="1" applyFill="1" applyBorder="1" applyAlignment="1">
      <alignment horizontal="center" vertical="center"/>
    </xf>
    <xf numFmtId="165" fontId="6" fillId="0" borderId="8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/>
    </xf>
    <xf numFmtId="0" fontId="1" fillId="0" borderId="30" xfId="0" quotePrefix="1" applyFont="1" applyBorder="1" applyAlignment="1">
      <alignment horizontal="left" vertical="center" wrapText="1"/>
    </xf>
    <xf numFmtId="0" fontId="7" fillId="4" borderId="2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165" fontId="10" fillId="2" borderId="3" xfId="0" applyNumberFormat="1" applyFont="1" applyFill="1" applyBorder="1" applyAlignment="1">
      <alignment horizontal="center" vertical="center"/>
    </xf>
    <xf numFmtId="165" fontId="10" fillId="4" borderId="3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67" fontId="1" fillId="0" borderId="5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8" xfId="0" applyNumberFormat="1" applyFont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 wrapText="1"/>
    </xf>
    <xf numFmtId="165" fontId="20" fillId="4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6" xfId="3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6" fontId="6" fillId="0" borderId="6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166" fontId="13" fillId="0" borderId="6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6" xfId="1" applyFont="1" applyFill="1" applyBorder="1" applyAlignment="1">
      <alignment wrapText="1"/>
    </xf>
    <xf numFmtId="165" fontId="6" fillId="3" borderId="6" xfId="1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13" fillId="7" borderId="6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right" wrapText="1"/>
    </xf>
    <xf numFmtId="0" fontId="6" fillId="0" borderId="31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horizontal="left" vertical="top" wrapText="1"/>
    </xf>
    <xf numFmtId="0" fontId="6" fillId="0" borderId="31" xfId="0" applyFont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17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168" fontId="6" fillId="3" borderId="6" xfId="1" applyNumberFormat="1" applyFont="1" applyFill="1" applyBorder="1" applyAlignment="1">
      <alignment horizontal="center" vertical="center"/>
    </xf>
    <xf numFmtId="168" fontId="6" fillId="0" borderId="6" xfId="1" applyNumberFormat="1" applyFont="1" applyFill="1" applyBorder="1" applyAlignment="1">
      <alignment horizontal="center" vertical="center"/>
    </xf>
    <xf numFmtId="168" fontId="13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8" fillId="0" borderId="0" xfId="0" quotePrefix="1" applyFont="1" applyBorder="1" applyAlignment="1">
      <alignment horizontal="left" wrapText="1"/>
    </xf>
    <xf numFmtId="0" fontId="3" fillId="0" borderId="0" xfId="0" applyFont="1" applyBorder="1" applyAlignment="1"/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20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left" vertical="center"/>
    </xf>
    <xf numFmtId="0" fontId="20" fillId="4" borderId="1" xfId="0" applyFont="1" applyFill="1" applyBorder="1" applyAlignment="1">
      <alignment horizontal="left" vertical="center"/>
    </xf>
    <xf numFmtId="0" fontId="20" fillId="4" borderId="9" xfId="0" applyFont="1" applyFill="1" applyBorder="1" applyAlignment="1">
      <alignment horizontal="left" vertical="center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6" fillId="0" borderId="31" xfId="0" applyFont="1" applyFill="1" applyBorder="1" applyAlignment="1">
      <alignment horizontal="right" wrapText="1"/>
    </xf>
    <xf numFmtId="0" fontId="6" fillId="0" borderId="31" xfId="0" applyFont="1" applyFill="1" applyBorder="1" applyAlignment="1">
      <alignment horizontal="right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13" fillId="5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selection activeCell="A4" sqref="A4"/>
    </sheetView>
  </sheetViews>
  <sheetFormatPr defaultRowHeight="12.75" x14ac:dyDescent="0.2"/>
  <cols>
    <col min="1" max="1" width="4.140625" style="32" customWidth="1"/>
    <col min="2" max="2" width="41.140625" style="32" customWidth="1"/>
    <col min="3" max="3" width="10.140625" style="32" customWidth="1"/>
    <col min="4" max="4" width="7.7109375" style="32" customWidth="1"/>
    <col min="5" max="5" width="14.42578125" style="32" customWidth="1"/>
    <col min="6" max="6" width="12.140625" style="32" customWidth="1"/>
    <col min="7" max="7" width="16.7109375" style="32" customWidth="1"/>
    <col min="8" max="10" width="9.140625" style="32"/>
    <col min="11" max="16384" width="9.140625" style="34"/>
  </cols>
  <sheetData>
    <row r="1" spans="1:10" ht="15" customHeight="1" x14ac:dyDescent="0.25">
      <c r="A1" t="s">
        <v>139</v>
      </c>
      <c r="C1" s="33"/>
      <c r="D1" s="33"/>
      <c r="E1" s="33"/>
      <c r="F1" s="33"/>
      <c r="G1" s="33"/>
      <c r="H1" s="34"/>
      <c r="I1" s="34"/>
      <c r="J1" s="34"/>
    </row>
    <row r="3" spans="1:10" x14ac:dyDescent="0.2">
      <c r="A3" s="224" t="s">
        <v>140</v>
      </c>
      <c r="B3" s="224"/>
      <c r="C3" s="224"/>
      <c r="D3" s="224"/>
      <c r="E3" s="224"/>
      <c r="F3" s="224"/>
      <c r="G3" s="224"/>
    </row>
    <row r="4" spans="1:10" ht="21" customHeight="1" x14ac:dyDescent="0.2">
      <c r="B4" s="224" t="s">
        <v>141</v>
      </c>
      <c r="C4" s="224"/>
      <c r="D4" s="224"/>
      <c r="E4" s="224"/>
      <c r="F4" s="224"/>
      <c r="G4" s="224"/>
    </row>
    <row r="6" spans="1:10" ht="18.75" customHeight="1" x14ac:dyDescent="0.2">
      <c r="A6" s="221" t="s">
        <v>142</v>
      </c>
      <c r="B6" s="221"/>
      <c r="C6" s="221" t="s">
        <v>0</v>
      </c>
      <c r="D6" s="221"/>
      <c r="E6" s="221"/>
      <c r="F6" s="35"/>
    </row>
    <row r="7" spans="1:10" x14ac:dyDescent="0.2">
      <c r="A7" s="35"/>
      <c r="B7" s="35"/>
      <c r="C7" s="35"/>
      <c r="D7" s="35"/>
      <c r="E7" s="35"/>
      <c r="F7" s="35"/>
    </row>
    <row r="8" spans="1:10" ht="40.5" customHeight="1" x14ac:dyDescent="0.2">
      <c r="A8" s="225" t="s">
        <v>143</v>
      </c>
      <c r="B8" s="225"/>
      <c r="C8" s="221" t="s">
        <v>144</v>
      </c>
      <c r="D8" s="221"/>
      <c r="E8" s="221"/>
      <c r="F8" s="221"/>
    </row>
    <row r="9" spans="1:10" x14ac:dyDescent="0.2">
      <c r="A9" s="35"/>
      <c r="B9" s="35"/>
      <c r="C9" s="36"/>
      <c r="D9" s="36"/>
      <c r="E9" s="36"/>
      <c r="F9" s="35"/>
    </row>
    <row r="10" spans="1:10" ht="29.25" customHeight="1" x14ac:dyDescent="0.2">
      <c r="A10" s="221" t="s">
        <v>145</v>
      </c>
      <c r="B10" s="221"/>
      <c r="C10" s="221" t="s">
        <v>146</v>
      </c>
      <c r="D10" s="221"/>
      <c r="E10" s="221"/>
      <c r="F10" s="221"/>
    </row>
    <row r="11" spans="1:10" ht="7.5" customHeight="1" x14ac:dyDescent="0.2">
      <c r="A11" s="35"/>
      <c r="B11" s="35"/>
      <c r="C11" s="35"/>
      <c r="D11" s="35"/>
      <c r="E11" s="35"/>
      <c r="F11" s="35"/>
    </row>
    <row r="12" spans="1:10" ht="12.75" customHeight="1" x14ac:dyDescent="0.2">
      <c r="A12" s="221" t="s">
        <v>147</v>
      </c>
      <c r="B12" s="221"/>
      <c r="C12" s="223" t="s">
        <v>148</v>
      </c>
      <c r="D12" s="223"/>
      <c r="E12" s="223"/>
      <c r="F12" s="223"/>
      <c r="G12" s="223"/>
    </row>
    <row r="13" spans="1:10" ht="6.75" customHeight="1" x14ac:dyDescent="0.2">
      <c r="A13" s="35"/>
      <c r="B13" s="35"/>
      <c r="C13" s="223"/>
      <c r="D13" s="223"/>
      <c r="E13" s="223"/>
      <c r="F13" s="223"/>
      <c r="G13" s="223"/>
    </row>
    <row r="14" spans="1:10" ht="12.75" customHeight="1" x14ac:dyDescent="0.2">
      <c r="A14" s="221" t="s">
        <v>172</v>
      </c>
      <c r="B14" s="221"/>
      <c r="C14" s="221"/>
      <c r="D14" s="221"/>
      <c r="E14" s="221"/>
      <c r="F14" s="221"/>
      <c r="G14" s="221"/>
    </row>
    <row r="15" spans="1:10" x14ac:dyDescent="0.2">
      <c r="A15" s="35"/>
      <c r="B15" s="35"/>
      <c r="C15" s="35"/>
      <c r="D15" s="35"/>
      <c r="E15" s="35"/>
      <c r="F15" s="35"/>
    </row>
    <row r="16" spans="1:10" ht="51.75" customHeight="1" x14ac:dyDescent="0.2">
      <c r="A16" s="217" t="s">
        <v>149</v>
      </c>
      <c r="B16" s="217" t="s">
        <v>150</v>
      </c>
      <c r="C16" s="217" t="s">
        <v>151</v>
      </c>
      <c r="D16" s="217" t="s">
        <v>152</v>
      </c>
      <c r="E16" s="217" t="s">
        <v>153</v>
      </c>
      <c r="F16" s="217" t="s">
        <v>154</v>
      </c>
      <c r="G16" s="37" t="s">
        <v>155</v>
      </c>
    </row>
    <row r="17" spans="1:10" ht="12.75" customHeight="1" x14ac:dyDescent="0.2">
      <c r="A17" s="218"/>
      <c r="B17" s="218"/>
      <c r="C17" s="218"/>
      <c r="D17" s="218"/>
      <c r="E17" s="218"/>
      <c r="F17" s="218"/>
      <c r="G17" s="37" t="s">
        <v>156</v>
      </c>
      <c r="H17" s="34"/>
      <c r="I17" s="34"/>
      <c r="J17" s="34"/>
    </row>
    <row r="18" spans="1:10" ht="12.75" customHeight="1" x14ac:dyDescent="0.2">
      <c r="A18" s="219"/>
      <c r="B18" s="219"/>
      <c r="C18" s="219"/>
      <c r="D18" s="219"/>
      <c r="E18" s="219"/>
      <c r="F18" s="219"/>
      <c r="G18" s="37" t="s">
        <v>157</v>
      </c>
      <c r="H18" s="34"/>
      <c r="I18" s="34"/>
      <c r="J18" s="34"/>
    </row>
    <row r="19" spans="1:10" x14ac:dyDescent="0.2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4"/>
      <c r="I19" s="34"/>
      <c r="J19" s="34"/>
    </row>
    <row r="20" spans="1:10" ht="25.5" customHeight="1" x14ac:dyDescent="0.2">
      <c r="A20" s="38"/>
      <c r="B20" s="39" t="s">
        <v>158</v>
      </c>
      <c r="C20" s="40"/>
      <c r="D20" s="40"/>
      <c r="E20" s="41"/>
      <c r="F20" s="41"/>
      <c r="G20" s="38"/>
      <c r="H20" s="34"/>
      <c r="I20" s="34"/>
      <c r="J20" s="34"/>
    </row>
    <row r="21" spans="1:10" x14ac:dyDescent="0.2">
      <c r="A21" s="38">
        <v>1</v>
      </c>
      <c r="B21" s="4" t="s">
        <v>20</v>
      </c>
      <c r="C21" s="22" t="s">
        <v>159</v>
      </c>
      <c r="D21" s="53">
        <v>1.85</v>
      </c>
      <c r="E21" s="41">
        <v>4500</v>
      </c>
      <c r="F21" s="42">
        <f>ROUND(D21*E21,3)</f>
        <v>8325</v>
      </c>
      <c r="G21" s="42">
        <f>F21</f>
        <v>8325</v>
      </c>
      <c r="H21" s="34"/>
      <c r="I21" s="34"/>
      <c r="J21" s="34"/>
    </row>
    <row r="22" spans="1:10" x14ac:dyDescent="0.2">
      <c r="A22" s="38">
        <v>2</v>
      </c>
      <c r="B22" s="7" t="s">
        <v>21</v>
      </c>
      <c r="C22" s="22" t="s">
        <v>159</v>
      </c>
      <c r="D22" s="53">
        <v>4.21</v>
      </c>
      <c r="E22" s="41">
        <v>4000</v>
      </c>
      <c r="F22" s="42">
        <f t="shared" ref="F22:F24" si="0">ROUND(D22*E22,3)</f>
        <v>16840</v>
      </c>
      <c r="G22" s="42">
        <f t="shared" ref="G22:G24" si="1">F22</f>
        <v>16840</v>
      </c>
      <c r="H22" s="34"/>
      <c r="I22" s="34"/>
      <c r="J22" s="34"/>
    </row>
    <row r="23" spans="1:10" ht="25.5" x14ac:dyDescent="0.2">
      <c r="A23" s="38"/>
      <c r="B23" s="39" t="s">
        <v>170</v>
      </c>
      <c r="C23" s="22"/>
      <c r="D23" s="53"/>
      <c r="E23" s="41"/>
      <c r="F23" s="42"/>
      <c r="G23" s="42"/>
      <c r="H23" s="34"/>
      <c r="I23" s="34"/>
      <c r="J23" s="34"/>
    </row>
    <row r="24" spans="1:10" x14ac:dyDescent="0.2">
      <c r="A24" s="38">
        <v>3</v>
      </c>
      <c r="B24" s="23" t="s">
        <v>138</v>
      </c>
      <c r="C24" s="22" t="s">
        <v>159</v>
      </c>
      <c r="D24" s="24">
        <v>7.5</v>
      </c>
      <c r="E24" s="41">
        <v>5000</v>
      </c>
      <c r="F24" s="42">
        <f t="shared" si="0"/>
        <v>37500</v>
      </c>
      <c r="G24" s="42">
        <f t="shared" si="1"/>
        <v>37500</v>
      </c>
      <c r="H24" s="34"/>
      <c r="I24" s="34"/>
      <c r="J24" s="34"/>
    </row>
    <row r="25" spans="1:10" x14ac:dyDescent="0.2">
      <c r="A25" s="38"/>
      <c r="B25" s="43" t="s">
        <v>160</v>
      </c>
      <c r="C25" s="38"/>
      <c r="D25" s="44">
        <f>SUM(D21:D24)</f>
        <v>13.56</v>
      </c>
      <c r="E25" s="45"/>
      <c r="F25" s="46">
        <f>SUM(F21:F24)</f>
        <v>62665</v>
      </c>
      <c r="G25" s="46">
        <f>SUM(G21:G24)</f>
        <v>62665</v>
      </c>
    </row>
    <row r="27" spans="1:10" s="48" customFormat="1" ht="12.75" customHeight="1" x14ac:dyDescent="0.2">
      <c r="A27" s="220" t="s">
        <v>161</v>
      </c>
      <c r="B27" s="220"/>
      <c r="C27" s="220"/>
      <c r="D27" s="220"/>
      <c r="E27" s="220"/>
      <c r="F27" s="220"/>
      <c r="G27" s="220"/>
      <c r="H27" s="47"/>
      <c r="I27" s="47"/>
      <c r="J27" s="47"/>
    </row>
    <row r="28" spans="1:10" s="48" customFormat="1" x14ac:dyDescent="0.2">
      <c r="A28" s="220"/>
      <c r="B28" s="220"/>
      <c r="C28" s="220"/>
      <c r="D28" s="220"/>
      <c r="E28" s="220"/>
      <c r="F28" s="220"/>
      <c r="G28" s="220"/>
      <c r="H28" s="47"/>
      <c r="I28" s="47"/>
      <c r="J28" s="47"/>
    </row>
    <row r="29" spans="1:10" s="48" customFormat="1" ht="9.75" customHeight="1" x14ac:dyDescent="0.2">
      <c r="A29" s="220"/>
      <c r="B29" s="220"/>
      <c r="C29" s="220"/>
      <c r="D29" s="220"/>
      <c r="E29" s="220"/>
      <c r="F29" s="220"/>
      <c r="G29" s="220"/>
      <c r="H29" s="47"/>
      <c r="I29" s="47"/>
      <c r="J29" s="47"/>
    </row>
    <row r="30" spans="1:10" ht="23.25" customHeight="1" x14ac:dyDescent="0.2">
      <c r="A30" s="221" t="s">
        <v>162</v>
      </c>
      <c r="B30" s="221"/>
    </row>
    <row r="31" spans="1:10" x14ac:dyDescent="0.2">
      <c r="A31" s="34"/>
      <c r="B31" s="49" t="s">
        <v>163</v>
      </c>
      <c r="C31" s="222" t="s">
        <v>164</v>
      </c>
      <c r="D31" s="222"/>
      <c r="E31" s="222"/>
      <c r="F31" s="50"/>
      <c r="G31" s="50"/>
      <c r="H31" s="34"/>
      <c r="I31" s="34"/>
      <c r="J31" s="34"/>
    </row>
    <row r="32" spans="1:10" x14ac:dyDescent="0.2">
      <c r="A32" s="34"/>
      <c r="B32" s="49"/>
      <c r="C32" s="51"/>
      <c r="D32" s="51"/>
      <c r="H32" s="34"/>
      <c r="I32" s="34"/>
      <c r="J32" s="34"/>
    </row>
    <row r="33" spans="1:10" x14ac:dyDescent="0.2">
      <c r="A33" s="34"/>
      <c r="B33" s="49" t="s">
        <v>165</v>
      </c>
      <c r="C33" s="216" t="s">
        <v>166</v>
      </c>
      <c r="D33" s="216"/>
      <c r="E33" s="216"/>
      <c r="H33" s="34"/>
      <c r="I33" s="34"/>
      <c r="J33" s="34"/>
    </row>
    <row r="34" spans="1:10" x14ac:dyDescent="0.2">
      <c r="A34" s="34"/>
      <c r="B34" s="49"/>
      <c r="C34" s="51"/>
      <c r="D34" s="51"/>
      <c r="H34" s="34"/>
      <c r="I34" s="34"/>
      <c r="J34" s="34"/>
    </row>
    <row r="35" spans="1:10" x14ac:dyDescent="0.2">
      <c r="A35" s="34"/>
      <c r="B35" s="49" t="s">
        <v>167</v>
      </c>
      <c r="C35" s="222" t="s">
        <v>171</v>
      </c>
      <c r="D35" s="222"/>
      <c r="E35" s="222"/>
      <c r="H35" s="34"/>
      <c r="I35" s="34"/>
      <c r="J35" s="34"/>
    </row>
    <row r="36" spans="1:10" x14ac:dyDescent="0.2">
      <c r="A36" s="34"/>
      <c r="B36" s="49"/>
      <c r="C36" s="51"/>
      <c r="D36" s="51"/>
      <c r="H36" s="34"/>
      <c r="I36" s="34"/>
      <c r="J36" s="34"/>
    </row>
    <row r="37" spans="1:10" x14ac:dyDescent="0.2">
      <c r="A37" s="34"/>
      <c r="B37" s="52" t="s">
        <v>168</v>
      </c>
      <c r="C37" s="216" t="s">
        <v>169</v>
      </c>
      <c r="D37" s="216"/>
      <c r="E37" s="216"/>
      <c r="H37" s="34"/>
      <c r="I37" s="34"/>
      <c r="J37" s="34"/>
    </row>
  </sheetData>
  <mergeCells count="23">
    <mergeCell ref="A3:G3"/>
    <mergeCell ref="B4:G4"/>
    <mergeCell ref="A6:B6"/>
    <mergeCell ref="C6:E6"/>
    <mergeCell ref="A8:B8"/>
    <mergeCell ref="C8:F8"/>
    <mergeCell ref="A10:B10"/>
    <mergeCell ref="C10:F10"/>
    <mergeCell ref="A12:B12"/>
    <mergeCell ref="C12:G13"/>
    <mergeCell ref="A14:G14"/>
    <mergeCell ref="C37:E37"/>
    <mergeCell ref="F16:F18"/>
    <mergeCell ref="A27:G29"/>
    <mergeCell ref="A30:B30"/>
    <mergeCell ref="C31:E31"/>
    <mergeCell ref="C33:E33"/>
    <mergeCell ref="C35:E35"/>
    <mergeCell ref="A16:A18"/>
    <mergeCell ref="B16:B18"/>
    <mergeCell ref="C16:C18"/>
    <mergeCell ref="D16:D18"/>
    <mergeCell ref="E16:E18"/>
  </mergeCells>
  <pageMargins left="0.70866141732283472" right="0.70866141732283472" top="0.43307086614173229" bottom="0.47244094488188981" header="0.31496062992125984" footer="0.31496062992125984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0"/>
  <sheetViews>
    <sheetView workbookViewId="0">
      <selection sqref="A1:XFD1048576"/>
    </sheetView>
  </sheetViews>
  <sheetFormatPr defaultRowHeight="12.75" x14ac:dyDescent="0.2"/>
  <cols>
    <col min="1" max="1" width="4.140625" style="32" customWidth="1"/>
    <col min="2" max="2" width="41.140625" style="32" customWidth="1"/>
    <col min="3" max="3" width="10.140625" style="32" customWidth="1"/>
    <col min="4" max="4" width="7.7109375" style="32" customWidth="1"/>
    <col min="5" max="5" width="14.42578125" style="32" customWidth="1"/>
    <col min="6" max="6" width="12.140625" style="32" customWidth="1"/>
    <col min="7" max="7" width="16.7109375" style="32" customWidth="1"/>
    <col min="8" max="8" width="9.140625" style="32"/>
    <col min="9" max="9" width="11.28515625" style="32" bestFit="1" customWidth="1"/>
    <col min="10" max="10" width="9.140625" style="32"/>
    <col min="11" max="16384" width="9.140625" style="34"/>
  </cols>
  <sheetData>
    <row r="1" spans="1:10" ht="15" customHeight="1" x14ac:dyDescent="0.25">
      <c r="A1" t="s">
        <v>139</v>
      </c>
      <c r="C1" s="33"/>
      <c r="D1" s="33"/>
      <c r="E1" s="33"/>
      <c r="F1" s="33"/>
      <c r="G1" s="33"/>
      <c r="H1" s="34"/>
      <c r="I1" s="34"/>
      <c r="J1" s="34"/>
    </row>
    <row r="3" spans="1:10" x14ac:dyDescent="0.2">
      <c r="A3" s="224" t="s">
        <v>140</v>
      </c>
      <c r="B3" s="224"/>
      <c r="C3" s="224"/>
      <c r="D3" s="224"/>
      <c r="E3" s="224"/>
      <c r="F3" s="224"/>
      <c r="G3" s="224"/>
    </row>
    <row r="4" spans="1:10" ht="21" customHeight="1" x14ac:dyDescent="0.2">
      <c r="B4" s="224" t="s">
        <v>141</v>
      </c>
      <c r="C4" s="224"/>
      <c r="D4" s="224"/>
      <c r="E4" s="224"/>
      <c r="F4" s="224"/>
      <c r="G4" s="224"/>
    </row>
    <row r="6" spans="1:10" ht="18.75" customHeight="1" x14ac:dyDescent="0.2">
      <c r="A6" s="221" t="s">
        <v>142</v>
      </c>
      <c r="B6" s="221"/>
      <c r="C6" s="221" t="s">
        <v>0</v>
      </c>
      <c r="D6" s="221"/>
      <c r="E6" s="221"/>
      <c r="F6" s="181"/>
    </row>
    <row r="7" spans="1:10" x14ac:dyDescent="0.2">
      <c r="A7" s="181"/>
      <c r="B7" s="181"/>
      <c r="C7" s="181"/>
      <c r="D7" s="181"/>
      <c r="E7" s="181"/>
      <c r="F7" s="181"/>
    </row>
    <row r="8" spans="1:10" ht="40.5" customHeight="1" x14ac:dyDescent="0.2">
      <c r="A8" s="225" t="s">
        <v>143</v>
      </c>
      <c r="B8" s="225"/>
      <c r="C8" s="221" t="s">
        <v>144</v>
      </c>
      <c r="D8" s="221"/>
      <c r="E8" s="221"/>
      <c r="F8" s="221"/>
    </row>
    <row r="9" spans="1:10" x14ac:dyDescent="0.2">
      <c r="A9" s="181"/>
      <c r="B9" s="181"/>
      <c r="C9" s="36"/>
      <c r="D9" s="36"/>
      <c r="E9" s="36"/>
      <c r="F9" s="181"/>
    </row>
    <row r="10" spans="1:10" ht="29.25" customHeight="1" x14ac:dyDescent="0.2">
      <c r="A10" s="221" t="s">
        <v>145</v>
      </c>
      <c r="B10" s="221"/>
      <c r="C10" s="221" t="s">
        <v>146</v>
      </c>
      <c r="D10" s="221"/>
      <c r="E10" s="221"/>
      <c r="F10" s="221"/>
    </row>
    <row r="11" spans="1:10" ht="7.5" customHeight="1" x14ac:dyDescent="0.2">
      <c r="A11" s="181"/>
      <c r="B11" s="181"/>
      <c r="C11" s="181"/>
      <c r="D11" s="181"/>
      <c r="E11" s="181"/>
      <c r="F11" s="181"/>
    </row>
    <row r="12" spans="1:10" ht="12.75" customHeight="1" x14ac:dyDescent="0.2">
      <c r="A12" s="221" t="s">
        <v>147</v>
      </c>
      <c r="B12" s="221"/>
      <c r="C12" s="223" t="s">
        <v>366</v>
      </c>
      <c r="D12" s="223"/>
      <c r="E12" s="223"/>
      <c r="F12" s="223"/>
      <c r="G12" s="223"/>
    </row>
    <row r="13" spans="1:10" ht="6.75" customHeight="1" x14ac:dyDescent="0.2">
      <c r="A13" s="181"/>
      <c r="B13" s="181"/>
      <c r="C13" s="223"/>
      <c r="D13" s="223"/>
      <c r="E13" s="223"/>
      <c r="F13" s="223"/>
      <c r="G13" s="223"/>
    </row>
    <row r="14" spans="1:10" ht="30" customHeight="1" x14ac:dyDescent="0.2">
      <c r="A14" s="221" t="s">
        <v>373</v>
      </c>
      <c r="B14" s="221"/>
      <c r="C14" s="221"/>
      <c r="D14" s="221"/>
      <c r="E14" s="221"/>
      <c r="F14" s="221"/>
      <c r="G14" s="221"/>
    </row>
    <row r="15" spans="1:10" x14ac:dyDescent="0.2">
      <c r="A15" s="181"/>
      <c r="B15" s="181"/>
      <c r="C15" s="181"/>
      <c r="D15" s="181"/>
      <c r="E15" s="181"/>
      <c r="F15" s="181"/>
    </row>
    <row r="16" spans="1:10" ht="51.75" customHeight="1" x14ac:dyDescent="0.2">
      <c r="A16" s="217" t="s">
        <v>149</v>
      </c>
      <c r="B16" s="217" t="s">
        <v>150</v>
      </c>
      <c r="C16" s="217" t="s">
        <v>151</v>
      </c>
      <c r="D16" s="217" t="s">
        <v>152</v>
      </c>
      <c r="E16" s="217" t="s">
        <v>153</v>
      </c>
      <c r="F16" s="217" t="s">
        <v>154</v>
      </c>
      <c r="G16" s="37" t="s">
        <v>155</v>
      </c>
    </row>
    <row r="17" spans="1:10" ht="12.75" customHeight="1" x14ac:dyDescent="0.2">
      <c r="A17" s="218"/>
      <c r="B17" s="218"/>
      <c r="C17" s="218"/>
      <c r="D17" s="218"/>
      <c r="E17" s="218"/>
      <c r="F17" s="218"/>
      <c r="G17" s="37" t="s">
        <v>367</v>
      </c>
      <c r="H17" s="34"/>
      <c r="I17" s="34"/>
      <c r="J17" s="34"/>
    </row>
    <row r="18" spans="1:10" ht="12.75" customHeight="1" x14ac:dyDescent="0.2">
      <c r="A18" s="219"/>
      <c r="B18" s="219"/>
      <c r="C18" s="219"/>
      <c r="D18" s="219"/>
      <c r="E18" s="219"/>
      <c r="F18" s="219"/>
      <c r="G18" s="37" t="s">
        <v>368</v>
      </c>
      <c r="H18" s="34"/>
      <c r="I18" s="34"/>
      <c r="J18" s="34"/>
    </row>
    <row r="19" spans="1:10" x14ac:dyDescent="0.2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4"/>
      <c r="I19" s="34"/>
      <c r="J19" s="34"/>
    </row>
    <row r="20" spans="1:10" x14ac:dyDescent="0.2">
      <c r="A20" s="186"/>
      <c r="B20" s="4"/>
      <c r="C20" s="22"/>
      <c r="D20" s="24"/>
      <c r="E20" s="76"/>
      <c r="F20" s="188"/>
      <c r="G20" s="188"/>
      <c r="H20" s="34"/>
      <c r="I20" s="34"/>
      <c r="J20" s="34"/>
    </row>
    <row r="21" spans="1:10" x14ac:dyDescent="0.2">
      <c r="A21" s="186">
        <v>1</v>
      </c>
      <c r="B21" s="7"/>
      <c r="C21" s="196"/>
      <c r="D21" s="195"/>
      <c r="E21" s="187"/>
      <c r="F21" s="188"/>
      <c r="G21" s="188"/>
      <c r="H21" s="34"/>
      <c r="I21" s="34"/>
      <c r="J21" s="34"/>
    </row>
    <row r="22" spans="1:10" x14ac:dyDescent="0.2">
      <c r="A22" s="186">
        <v>2</v>
      </c>
      <c r="B22" s="198"/>
      <c r="C22" s="22"/>
      <c r="D22" s="197"/>
      <c r="E22" s="188"/>
      <c r="F22" s="188"/>
      <c r="G22" s="42"/>
      <c r="H22" s="34"/>
      <c r="I22" s="34"/>
      <c r="J22" s="34"/>
    </row>
    <row r="23" spans="1:10" x14ac:dyDescent="0.2">
      <c r="A23" s="186">
        <v>3</v>
      </c>
      <c r="B23" s="194"/>
      <c r="C23" s="193"/>
      <c r="D23" s="197"/>
      <c r="E23" s="42"/>
      <c r="F23" s="42"/>
      <c r="G23" s="42"/>
      <c r="H23" s="34"/>
      <c r="I23" s="34"/>
      <c r="J23" s="34"/>
    </row>
    <row r="24" spans="1:10" x14ac:dyDescent="0.2">
      <c r="A24" s="186">
        <v>4</v>
      </c>
      <c r="B24" s="198"/>
      <c r="C24" s="22"/>
      <c r="D24" s="197"/>
      <c r="E24" s="188"/>
      <c r="F24" s="188"/>
      <c r="G24" s="42"/>
      <c r="H24" s="34"/>
      <c r="I24" s="34"/>
      <c r="J24" s="34"/>
    </row>
    <row r="25" spans="1:10" x14ac:dyDescent="0.2">
      <c r="A25" s="186">
        <v>5</v>
      </c>
      <c r="C25" s="22"/>
      <c r="D25" s="197"/>
      <c r="E25" s="188"/>
      <c r="F25" s="188"/>
      <c r="G25" s="42"/>
      <c r="H25" s="34"/>
      <c r="I25" s="34"/>
      <c r="J25" s="34"/>
    </row>
    <row r="26" spans="1:10" x14ac:dyDescent="0.2">
      <c r="A26" s="186">
        <v>6</v>
      </c>
      <c r="B26" s="198"/>
      <c r="C26" s="22"/>
      <c r="D26" s="197"/>
      <c r="E26" s="188"/>
      <c r="F26" s="188"/>
      <c r="G26" s="42"/>
      <c r="H26" s="34"/>
      <c r="I26" s="34"/>
      <c r="J26" s="34"/>
    </row>
    <row r="27" spans="1:10" x14ac:dyDescent="0.2">
      <c r="A27" s="186">
        <v>7</v>
      </c>
      <c r="B27" s="198"/>
      <c r="C27" s="22"/>
      <c r="D27" s="197"/>
      <c r="E27" s="188"/>
      <c r="F27" s="188"/>
      <c r="G27" s="42"/>
      <c r="H27" s="34"/>
      <c r="I27" s="34"/>
      <c r="J27" s="34"/>
    </row>
    <row r="28" spans="1:10" x14ac:dyDescent="0.2">
      <c r="A28" s="186"/>
      <c r="B28" s="189" t="s">
        <v>160</v>
      </c>
      <c r="C28" s="186"/>
      <c r="D28" s="190">
        <f>SUM(D20:D27)</f>
        <v>0</v>
      </c>
      <c r="E28" s="191"/>
      <c r="F28" s="190">
        <f>SUM(F20:F27)</f>
        <v>0</v>
      </c>
      <c r="G28" s="192"/>
      <c r="H28" s="182"/>
      <c r="I28" s="183"/>
    </row>
    <row r="30" spans="1:10" s="48" customFormat="1" ht="12.75" customHeight="1" x14ac:dyDescent="0.2">
      <c r="A30" s="220" t="s">
        <v>161</v>
      </c>
      <c r="B30" s="220"/>
      <c r="C30" s="220"/>
      <c r="D30" s="220"/>
      <c r="E30" s="220"/>
      <c r="F30" s="220"/>
      <c r="G30" s="220"/>
      <c r="H30" s="47"/>
      <c r="I30" s="47"/>
      <c r="J30" s="47"/>
    </row>
    <row r="31" spans="1:10" s="48" customFormat="1" x14ac:dyDescent="0.2">
      <c r="A31" s="220"/>
      <c r="B31" s="220"/>
      <c r="C31" s="220"/>
      <c r="D31" s="220"/>
      <c r="E31" s="220"/>
      <c r="F31" s="220"/>
      <c r="G31" s="220"/>
      <c r="H31" s="47"/>
      <c r="I31" s="47"/>
      <c r="J31" s="47"/>
    </row>
    <row r="32" spans="1:10" s="48" customFormat="1" ht="9.75" customHeight="1" x14ac:dyDescent="0.2">
      <c r="A32" s="220"/>
      <c r="B32" s="220"/>
      <c r="C32" s="220"/>
      <c r="D32" s="220"/>
      <c r="E32" s="220"/>
      <c r="F32" s="220"/>
      <c r="G32" s="220"/>
      <c r="H32" s="47"/>
      <c r="I32" s="47"/>
      <c r="J32" s="47"/>
    </row>
    <row r="33" spans="1:10" ht="23.25" customHeight="1" x14ac:dyDescent="0.2">
      <c r="A33" s="221" t="s">
        <v>162</v>
      </c>
      <c r="B33" s="221"/>
    </row>
    <row r="34" spans="1:10" ht="12.75" customHeight="1" x14ac:dyDescent="0.2">
      <c r="A34" s="34"/>
      <c r="B34" s="52" t="s">
        <v>163</v>
      </c>
      <c r="C34" s="244" t="s">
        <v>369</v>
      </c>
      <c r="D34" s="244"/>
      <c r="E34" s="244"/>
      <c r="F34" s="50"/>
      <c r="G34" s="50"/>
      <c r="H34" s="34"/>
      <c r="I34" s="34"/>
      <c r="J34" s="34"/>
    </row>
    <row r="35" spans="1:10" x14ac:dyDescent="0.2">
      <c r="A35" s="34"/>
      <c r="B35" s="52"/>
      <c r="C35" s="184"/>
      <c r="D35" s="184"/>
      <c r="E35" s="185"/>
      <c r="H35" s="34"/>
      <c r="I35" s="34"/>
      <c r="J35" s="34"/>
    </row>
    <row r="36" spans="1:10" ht="12.75" customHeight="1" x14ac:dyDescent="0.2">
      <c r="A36" s="34"/>
      <c r="B36" s="52" t="s">
        <v>165</v>
      </c>
      <c r="C36" s="243" t="s">
        <v>372</v>
      </c>
      <c r="D36" s="243"/>
      <c r="E36" s="243"/>
      <c r="H36" s="34"/>
      <c r="I36" s="34"/>
      <c r="J36" s="34"/>
    </row>
    <row r="37" spans="1:10" x14ac:dyDescent="0.2">
      <c r="A37" s="34"/>
      <c r="B37" s="52"/>
      <c r="C37" s="184"/>
      <c r="D37" s="184"/>
      <c r="E37" s="185"/>
      <c r="H37" s="34"/>
      <c r="I37" s="34"/>
      <c r="J37" s="34"/>
    </row>
    <row r="38" spans="1:10" ht="12.75" customHeight="1" x14ac:dyDescent="0.2">
      <c r="A38" s="34"/>
      <c r="B38" s="52" t="s">
        <v>167</v>
      </c>
      <c r="C38" s="244" t="s">
        <v>370</v>
      </c>
      <c r="D38" s="244"/>
      <c r="E38" s="244"/>
      <c r="H38" s="34"/>
      <c r="I38" s="34"/>
      <c r="J38" s="34"/>
    </row>
    <row r="39" spans="1:10" x14ac:dyDescent="0.2">
      <c r="A39" s="34"/>
      <c r="B39" s="52"/>
      <c r="C39" s="184"/>
      <c r="D39" s="184"/>
      <c r="E39" s="185"/>
      <c r="H39" s="34"/>
      <c r="I39" s="34"/>
      <c r="J39" s="34"/>
    </row>
    <row r="40" spans="1:10" ht="12.75" customHeight="1" x14ac:dyDescent="0.2">
      <c r="A40" s="34"/>
      <c r="B40" s="52" t="s">
        <v>168</v>
      </c>
      <c r="C40" s="243" t="s">
        <v>371</v>
      </c>
      <c r="D40" s="243"/>
      <c r="E40" s="243"/>
      <c r="H40" s="34"/>
      <c r="I40" s="34"/>
      <c r="J40" s="34"/>
    </row>
  </sheetData>
  <mergeCells count="23">
    <mergeCell ref="A3:G3"/>
    <mergeCell ref="B4:G4"/>
    <mergeCell ref="A6:B6"/>
    <mergeCell ref="C6:E6"/>
    <mergeCell ref="A8:B8"/>
    <mergeCell ref="C8:F8"/>
    <mergeCell ref="A10:B10"/>
    <mergeCell ref="C10:F10"/>
    <mergeCell ref="A12:B12"/>
    <mergeCell ref="C12:G13"/>
    <mergeCell ref="A14:G14"/>
    <mergeCell ref="C40:E40"/>
    <mergeCell ref="F16:F18"/>
    <mergeCell ref="A30:G32"/>
    <mergeCell ref="A33:B33"/>
    <mergeCell ref="C34:E34"/>
    <mergeCell ref="C36:E36"/>
    <mergeCell ref="C38:E38"/>
    <mergeCell ref="A16:A18"/>
    <mergeCell ref="B16:B18"/>
    <mergeCell ref="C16:C18"/>
    <mergeCell ref="D16:D18"/>
    <mergeCell ref="E16:E1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view="pageBreakPreview" topLeftCell="A13" zoomScaleNormal="100" zoomScaleSheetLayoutView="100" workbookViewId="0">
      <selection activeCell="E33" sqref="E33"/>
    </sheetView>
  </sheetViews>
  <sheetFormatPr defaultRowHeight="12.75" x14ac:dyDescent="0.2"/>
  <cols>
    <col min="1" max="1" width="4.140625" style="32" customWidth="1"/>
    <col min="2" max="2" width="41.140625" style="32" customWidth="1"/>
    <col min="3" max="3" width="11.140625" style="32" customWidth="1"/>
    <col min="4" max="4" width="11.28515625" style="32" customWidth="1"/>
    <col min="5" max="5" width="14.42578125" style="32" customWidth="1"/>
    <col min="6" max="7" width="14.28515625" style="32" customWidth="1"/>
    <col min="8" max="8" width="16.7109375" style="32" customWidth="1"/>
    <col min="9" max="9" width="9.140625" style="32"/>
    <col min="10" max="10" width="11.28515625" style="32" bestFit="1" customWidth="1"/>
    <col min="11" max="11" width="9.140625" style="32"/>
    <col min="12" max="16384" width="9.140625" style="34"/>
  </cols>
  <sheetData>
    <row r="1" spans="1:11" ht="15" customHeight="1" x14ac:dyDescent="0.25">
      <c r="A1"/>
      <c r="C1" s="33"/>
      <c r="D1" s="33"/>
      <c r="E1" s="33"/>
      <c r="F1" s="33"/>
      <c r="G1" s="33"/>
      <c r="H1" s="33" t="s">
        <v>394</v>
      </c>
      <c r="I1" s="34"/>
      <c r="J1" s="34"/>
      <c r="K1" s="34"/>
    </row>
    <row r="3" spans="1:11" ht="15" customHeight="1" x14ac:dyDescent="0.2">
      <c r="A3" s="224" t="s">
        <v>386</v>
      </c>
      <c r="B3" s="224"/>
      <c r="C3" s="224"/>
      <c r="D3" s="224"/>
      <c r="E3" s="224"/>
      <c r="F3" s="224"/>
      <c r="G3" s="224"/>
      <c r="H3" s="224"/>
    </row>
    <row r="4" spans="1:11" ht="39.75" customHeight="1" x14ac:dyDescent="0.2">
      <c r="B4" s="224" t="s">
        <v>376</v>
      </c>
      <c r="C4" s="224"/>
      <c r="D4" s="224"/>
      <c r="E4" s="224"/>
      <c r="F4" s="224"/>
      <c r="G4" s="224"/>
      <c r="H4" s="224"/>
    </row>
    <row r="6" spans="1:11" ht="18.75" customHeight="1" x14ac:dyDescent="0.2">
      <c r="A6" s="221" t="s">
        <v>142</v>
      </c>
      <c r="B6" s="221"/>
      <c r="C6" s="221" t="s">
        <v>374</v>
      </c>
      <c r="D6" s="221"/>
      <c r="E6" s="221"/>
      <c r="F6" s="199"/>
      <c r="G6" s="208"/>
    </row>
    <row r="7" spans="1:11" x14ac:dyDescent="0.2">
      <c r="A7" s="199"/>
      <c r="B7" s="199"/>
      <c r="C7" s="199"/>
      <c r="D7" s="199"/>
      <c r="E7" s="199"/>
      <c r="F7" s="199"/>
      <c r="G7" s="208"/>
    </row>
    <row r="8" spans="1:11" ht="17.25" customHeight="1" x14ac:dyDescent="0.2">
      <c r="A8" s="251" t="s">
        <v>143</v>
      </c>
      <c r="B8" s="251"/>
      <c r="C8" s="249" t="s">
        <v>381</v>
      </c>
      <c r="D8" s="249"/>
      <c r="E8" s="249"/>
      <c r="F8" s="249"/>
      <c r="G8" s="210"/>
    </row>
    <row r="9" spans="1:11" x14ac:dyDescent="0.2">
      <c r="A9" s="199"/>
      <c r="B9" s="199"/>
      <c r="C9" s="36"/>
      <c r="D9" s="36"/>
      <c r="E9" s="36"/>
      <c r="F9" s="199"/>
      <c r="G9" s="208"/>
    </row>
    <row r="10" spans="1:11" ht="38.25" customHeight="1" x14ac:dyDescent="0.2">
      <c r="A10" s="221" t="s">
        <v>145</v>
      </c>
      <c r="B10" s="221"/>
      <c r="C10" s="249" t="s">
        <v>375</v>
      </c>
      <c r="D10" s="249"/>
      <c r="E10" s="249"/>
      <c r="F10" s="249"/>
      <c r="G10" s="210"/>
    </row>
    <row r="11" spans="1:11" ht="12.75" customHeight="1" x14ac:dyDescent="0.2">
      <c r="A11" s="199"/>
      <c r="B11" s="199"/>
      <c r="C11" s="199"/>
      <c r="D11" s="199"/>
      <c r="E11" s="199"/>
      <c r="F11" s="199"/>
      <c r="G11" s="208"/>
    </row>
    <row r="12" spans="1:11" ht="12.75" customHeight="1" x14ac:dyDescent="0.2">
      <c r="A12" s="221" t="s">
        <v>147</v>
      </c>
      <c r="B12" s="221"/>
      <c r="C12" s="250" t="s">
        <v>389</v>
      </c>
      <c r="D12" s="250"/>
      <c r="E12" s="250"/>
      <c r="F12" s="250"/>
      <c r="G12" s="250"/>
      <c r="H12" s="250"/>
    </row>
    <row r="13" spans="1:11" ht="6.75" customHeight="1" x14ac:dyDescent="0.2">
      <c r="A13" s="199"/>
      <c r="B13" s="199"/>
      <c r="C13" s="250"/>
      <c r="D13" s="250"/>
      <c r="E13" s="250"/>
      <c r="F13" s="250"/>
      <c r="G13" s="250"/>
      <c r="H13" s="250"/>
    </row>
    <row r="14" spans="1:11" ht="30" customHeight="1" x14ac:dyDescent="0.2">
      <c r="A14" s="221" t="s">
        <v>385</v>
      </c>
      <c r="B14" s="221"/>
      <c r="C14" s="221"/>
      <c r="D14" s="221"/>
      <c r="E14" s="221"/>
      <c r="F14" s="221"/>
      <c r="G14" s="221"/>
      <c r="H14" s="221"/>
    </row>
    <row r="15" spans="1:11" x14ac:dyDescent="0.2">
      <c r="A15" s="199"/>
      <c r="B15" s="199"/>
      <c r="C15" s="199"/>
      <c r="D15" s="199"/>
      <c r="E15" s="199"/>
      <c r="F15" s="199"/>
      <c r="G15" s="208"/>
    </row>
    <row r="16" spans="1:11" ht="51.75" customHeight="1" x14ac:dyDescent="0.2">
      <c r="A16" s="245" t="s">
        <v>149</v>
      </c>
      <c r="B16" s="245" t="s">
        <v>378</v>
      </c>
      <c r="C16" s="245" t="s">
        <v>151</v>
      </c>
      <c r="D16" s="245" t="s">
        <v>152</v>
      </c>
      <c r="E16" s="248" t="s">
        <v>377</v>
      </c>
      <c r="F16" s="248"/>
      <c r="G16" s="245" t="s">
        <v>393</v>
      </c>
      <c r="H16" s="245" t="s">
        <v>392</v>
      </c>
    </row>
    <row r="17" spans="1:11" ht="12.75" customHeight="1" x14ac:dyDescent="0.2">
      <c r="A17" s="246"/>
      <c r="B17" s="246"/>
      <c r="C17" s="246"/>
      <c r="D17" s="246"/>
      <c r="E17" s="200" t="s">
        <v>379</v>
      </c>
      <c r="F17" s="200" t="s">
        <v>380</v>
      </c>
      <c r="G17" s="246"/>
      <c r="H17" s="246"/>
      <c r="I17" s="34"/>
      <c r="J17" s="34"/>
      <c r="K17" s="34"/>
    </row>
    <row r="18" spans="1:11" ht="12.75" customHeight="1" x14ac:dyDescent="0.2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  <c r="I18" s="34"/>
      <c r="J18" s="34"/>
      <c r="K18" s="34"/>
    </row>
    <row r="19" spans="1:11" ht="63.75" x14ac:dyDescent="0.2">
      <c r="A19" s="186">
        <v>1</v>
      </c>
      <c r="B19" s="7" t="s">
        <v>382</v>
      </c>
      <c r="C19" s="196" t="s">
        <v>159</v>
      </c>
      <c r="D19" s="213">
        <v>1.5085</v>
      </c>
      <c r="E19" s="187" t="s">
        <v>390</v>
      </c>
      <c r="F19" s="211" t="s">
        <v>391</v>
      </c>
      <c r="G19" s="211"/>
      <c r="H19" s="188"/>
      <c r="I19" s="34"/>
      <c r="J19" s="34"/>
      <c r="K19" s="34"/>
    </row>
    <row r="20" spans="1:11" ht="63.75" x14ac:dyDescent="0.2">
      <c r="A20" s="186">
        <v>2</v>
      </c>
      <c r="B20" s="7" t="s">
        <v>383</v>
      </c>
      <c r="C20" s="22" t="s">
        <v>159</v>
      </c>
      <c r="D20" s="214">
        <v>1.004</v>
      </c>
      <c r="E20" s="187" t="s">
        <v>390</v>
      </c>
      <c r="F20" s="211" t="s">
        <v>391</v>
      </c>
      <c r="G20" s="211"/>
      <c r="H20" s="42"/>
      <c r="I20" s="34"/>
      <c r="J20" s="34"/>
      <c r="K20" s="34"/>
    </row>
    <row r="21" spans="1:11" ht="61.5" customHeight="1" x14ac:dyDescent="0.2">
      <c r="A21" s="186">
        <v>3</v>
      </c>
      <c r="B21" s="7" t="s">
        <v>384</v>
      </c>
      <c r="C21" s="193" t="s">
        <v>159</v>
      </c>
      <c r="D21" s="214">
        <v>2.871</v>
      </c>
      <c r="E21" s="187" t="s">
        <v>390</v>
      </c>
      <c r="F21" s="211" t="s">
        <v>391</v>
      </c>
      <c r="G21" s="211"/>
      <c r="H21" s="42"/>
      <c r="I21" s="34"/>
      <c r="J21" s="34"/>
      <c r="K21" s="34"/>
    </row>
    <row r="22" spans="1:11" x14ac:dyDescent="0.2">
      <c r="A22" s="186"/>
      <c r="B22" s="189" t="s">
        <v>160</v>
      </c>
      <c r="C22" s="186"/>
      <c r="D22" s="215">
        <f>SUM(D19:D21)</f>
        <v>5.3834999999999997</v>
      </c>
      <c r="E22" s="191"/>
      <c r="F22" s="190"/>
      <c r="G22" s="190">
        <f>SUM(G19:G21)</f>
        <v>0</v>
      </c>
      <c r="H22" s="190">
        <f>SUM(H19:H21)</f>
        <v>0</v>
      </c>
      <c r="I22" s="182"/>
      <c r="J22" s="183"/>
    </row>
    <row r="24" spans="1:11" s="48" customFormat="1" ht="12.75" customHeight="1" x14ac:dyDescent="0.2">
      <c r="A24" s="247" t="s">
        <v>161</v>
      </c>
      <c r="B24" s="247"/>
      <c r="C24" s="247"/>
      <c r="D24" s="247"/>
      <c r="E24" s="247"/>
      <c r="F24" s="247"/>
      <c r="G24" s="247"/>
      <c r="H24" s="247"/>
      <c r="I24" s="47"/>
      <c r="J24" s="47"/>
      <c r="K24" s="47"/>
    </row>
    <row r="25" spans="1:11" s="48" customFormat="1" x14ac:dyDescent="0.2">
      <c r="A25" s="247"/>
      <c r="B25" s="247"/>
      <c r="C25" s="247"/>
      <c r="D25" s="247"/>
      <c r="E25" s="247"/>
      <c r="F25" s="247"/>
      <c r="G25" s="247"/>
      <c r="H25" s="247"/>
      <c r="I25" s="47"/>
      <c r="J25" s="47"/>
      <c r="K25" s="47"/>
    </row>
    <row r="26" spans="1:11" s="48" customFormat="1" x14ac:dyDescent="0.2">
      <c r="A26" s="247"/>
      <c r="B26" s="247"/>
      <c r="C26" s="247"/>
      <c r="D26" s="247"/>
      <c r="E26" s="247"/>
      <c r="F26" s="247"/>
      <c r="G26" s="247"/>
      <c r="H26" s="247"/>
      <c r="I26" s="47"/>
      <c r="J26" s="47"/>
      <c r="K26" s="47"/>
    </row>
    <row r="27" spans="1:11" s="48" customFormat="1" x14ac:dyDescent="0.2">
      <c r="B27" s="212" t="s">
        <v>387</v>
      </c>
      <c r="C27" s="203"/>
      <c r="D27" s="203"/>
      <c r="E27" s="203"/>
      <c r="F27" s="203"/>
      <c r="G27" s="209"/>
      <c r="H27" s="203"/>
      <c r="I27" s="47"/>
      <c r="J27" s="47"/>
      <c r="K27" s="47"/>
    </row>
    <row r="28" spans="1:11" s="48" customFormat="1" x14ac:dyDescent="0.2">
      <c r="A28" s="203"/>
      <c r="B28" s="212" t="s">
        <v>388</v>
      </c>
      <c r="C28" s="203"/>
      <c r="D28" s="203"/>
      <c r="E28" s="203"/>
      <c r="F28" s="203"/>
      <c r="G28" s="209"/>
      <c r="H28" s="203"/>
      <c r="I28" s="47"/>
      <c r="J28" s="47"/>
      <c r="K28" s="47"/>
    </row>
    <row r="29" spans="1:11" s="48" customFormat="1" x14ac:dyDescent="0.2">
      <c r="A29" s="203"/>
      <c r="B29" s="203"/>
      <c r="C29" s="203"/>
      <c r="D29" s="203"/>
      <c r="E29" s="203"/>
      <c r="F29" s="203"/>
      <c r="G29" s="209"/>
      <c r="H29" s="203"/>
      <c r="I29" s="47"/>
      <c r="J29" s="47"/>
      <c r="K29" s="47"/>
    </row>
    <row r="30" spans="1:11" ht="23.25" customHeight="1" x14ac:dyDescent="0.2">
      <c r="A30" s="221" t="s">
        <v>162</v>
      </c>
      <c r="B30" s="221"/>
    </row>
    <row r="31" spans="1:11" x14ac:dyDescent="0.2">
      <c r="A31" s="34"/>
      <c r="B31" s="52"/>
      <c r="C31" s="204"/>
      <c r="D31" s="201"/>
      <c r="E31" s="205"/>
      <c r="F31" s="50"/>
      <c r="G31" s="50"/>
      <c r="H31" s="50"/>
      <c r="I31" s="34"/>
      <c r="J31" s="34"/>
      <c r="K31" s="34"/>
    </row>
    <row r="32" spans="1:11" x14ac:dyDescent="0.2">
      <c r="A32" s="34"/>
      <c r="B32" s="52"/>
      <c r="C32" s="184"/>
      <c r="D32" s="184"/>
      <c r="E32" s="206"/>
      <c r="I32" s="34"/>
      <c r="J32" s="34"/>
      <c r="K32" s="34"/>
    </row>
    <row r="33" spans="1:11" ht="12.75" customHeight="1" x14ac:dyDescent="0.2">
      <c r="A33" s="34"/>
      <c r="B33" s="52"/>
      <c r="C33" s="204"/>
      <c r="D33" s="201"/>
      <c r="E33" s="205"/>
      <c r="I33" s="34"/>
      <c r="J33" s="34"/>
      <c r="K33" s="34"/>
    </row>
    <row r="34" spans="1:11" x14ac:dyDescent="0.2">
      <c r="A34" s="34"/>
      <c r="B34" s="52"/>
      <c r="C34" s="184"/>
      <c r="D34" s="184"/>
      <c r="E34" s="206"/>
      <c r="I34" s="34"/>
      <c r="J34" s="34"/>
      <c r="K34" s="34"/>
    </row>
    <row r="35" spans="1:11" ht="12.75" customHeight="1" x14ac:dyDescent="0.2">
      <c r="A35" s="34"/>
      <c r="B35" s="52"/>
      <c r="C35" s="204"/>
      <c r="D35" s="202"/>
      <c r="E35" s="207"/>
      <c r="I35" s="34"/>
      <c r="J35" s="34"/>
      <c r="K35" s="34"/>
    </row>
    <row r="36" spans="1:11" x14ac:dyDescent="0.2">
      <c r="A36" s="34"/>
      <c r="B36" s="52"/>
      <c r="C36" s="184"/>
      <c r="D36" s="184"/>
      <c r="E36" s="185"/>
      <c r="I36" s="34"/>
      <c r="J36" s="34"/>
      <c r="K36" s="34"/>
    </row>
  </sheetData>
  <mergeCells count="20">
    <mergeCell ref="A3:H3"/>
    <mergeCell ref="B4:H4"/>
    <mergeCell ref="A6:B6"/>
    <mergeCell ref="C6:E6"/>
    <mergeCell ref="A8:B8"/>
    <mergeCell ref="C8:F8"/>
    <mergeCell ref="A10:B10"/>
    <mergeCell ref="C10:F10"/>
    <mergeCell ref="A12:B12"/>
    <mergeCell ref="C12:H13"/>
    <mergeCell ref="A14:H14"/>
    <mergeCell ref="D16:D17"/>
    <mergeCell ref="H16:H17"/>
    <mergeCell ref="A24:H26"/>
    <mergeCell ref="A30:B30"/>
    <mergeCell ref="E16:F16"/>
    <mergeCell ref="A16:A17"/>
    <mergeCell ref="B16:B17"/>
    <mergeCell ref="C16:C17"/>
    <mergeCell ref="G16:G17"/>
  </mergeCells>
  <printOptions horizontalCentered="1"/>
  <pageMargins left="0.98425196850393704" right="0.59055118110236227" top="0.78740157480314965" bottom="0.78740157480314965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opLeftCell="A7" zoomScaleNormal="100" workbookViewId="0">
      <selection activeCell="A4" sqref="A4"/>
    </sheetView>
  </sheetViews>
  <sheetFormatPr defaultRowHeight="12.75" x14ac:dyDescent="0.2"/>
  <cols>
    <col min="1" max="1" width="4.140625" style="32" customWidth="1"/>
    <col min="2" max="2" width="41.140625" style="32" customWidth="1"/>
    <col min="3" max="3" width="10.140625" style="32" customWidth="1"/>
    <col min="4" max="4" width="7.7109375" style="32" customWidth="1"/>
    <col min="5" max="5" width="14.42578125" style="32" customWidth="1"/>
    <col min="6" max="6" width="12.140625" style="32" customWidth="1"/>
    <col min="7" max="7" width="16.7109375" style="32" customWidth="1"/>
    <col min="8" max="10" width="9.140625" style="32"/>
    <col min="11" max="16384" width="9.140625" style="34"/>
  </cols>
  <sheetData>
    <row r="1" spans="1:10" ht="15" customHeight="1" x14ac:dyDescent="0.25">
      <c r="A1" t="s">
        <v>139</v>
      </c>
      <c r="C1" s="33"/>
      <c r="D1" s="33"/>
      <c r="E1" s="33"/>
      <c r="F1" s="33"/>
      <c r="G1" s="33"/>
      <c r="H1" s="34"/>
      <c r="I1" s="34"/>
      <c r="J1" s="34"/>
    </row>
    <row r="3" spans="1:10" x14ac:dyDescent="0.2">
      <c r="A3" s="224" t="s">
        <v>182</v>
      </c>
      <c r="B3" s="224"/>
      <c r="C3" s="224"/>
      <c r="D3" s="224"/>
      <c r="E3" s="224"/>
      <c r="F3" s="224"/>
      <c r="G3" s="224"/>
    </row>
    <row r="4" spans="1:10" ht="21" customHeight="1" x14ac:dyDescent="0.2">
      <c r="B4" s="224" t="s">
        <v>141</v>
      </c>
      <c r="C4" s="224"/>
      <c r="D4" s="224"/>
      <c r="E4" s="224"/>
      <c r="F4" s="224"/>
      <c r="G4" s="224"/>
    </row>
    <row r="6" spans="1:10" ht="18.75" customHeight="1" x14ac:dyDescent="0.2">
      <c r="A6" s="221" t="s">
        <v>142</v>
      </c>
      <c r="B6" s="221"/>
      <c r="C6" s="221" t="s">
        <v>0</v>
      </c>
      <c r="D6" s="221"/>
      <c r="E6" s="221"/>
      <c r="F6" s="35"/>
    </row>
    <row r="7" spans="1:10" x14ac:dyDescent="0.2">
      <c r="A7" s="35"/>
      <c r="B7" s="35"/>
      <c r="C7" s="35"/>
      <c r="D7" s="35"/>
      <c r="E7" s="35"/>
      <c r="F7" s="35"/>
    </row>
    <row r="8" spans="1:10" ht="40.5" customHeight="1" x14ac:dyDescent="0.2">
      <c r="A8" s="225" t="s">
        <v>143</v>
      </c>
      <c r="B8" s="225"/>
      <c r="C8" s="221" t="s">
        <v>144</v>
      </c>
      <c r="D8" s="221"/>
      <c r="E8" s="221"/>
      <c r="F8" s="221"/>
    </row>
    <row r="9" spans="1:10" x14ac:dyDescent="0.2">
      <c r="A9" s="35"/>
      <c r="B9" s="35"/>
      <c r="C9" s="36"/>
      <c r="D9" s="36"/>
      <c r="E9" s="36"/>
      <c r="F9" s="35"/>
    </row>
    <row r="10" spans="1:10" ht="29.25" customHeight="1" x14ac:dyDescent="0.2">
      <c r="A10" s="221" t="s">
        <v>145</v>
      </c>
      <c r="B10" s="221"/>
      <c r="C10" s="221" t="s">
        <v>146</v>
      </c>
      <c r="D10" s="221"/>
      <c r="E10" s="221"/>
      <c r="F10" s="221"/>
    </row>
    <row r="11" spans="1:10" ht="7.5" customHeight="1" x14ac:dyDescent="0.2">
      <c r="A11" s="35"/>
      <c r="B11" s="35"/>
      <c r="C11" s="35"/>
      <c r="D11" s="35"/>
      <c r="E11" s="35"/>
      <c r="F11" s="35"/>
    </row>
    <row r="12" spans="1:10" ht="12.75" customHeight="1" x14ac:dyDescent="0.2">
      <c r="A12" s="221" t="s">
        <v>147</v>
      </c>
      <c r="B12" s="221"/>
      <c r="C12" s="223" t="s">
        <v>148</v>
      </c>
      <c r="D12" s="223"/>
      <c r="E12" s="223"/>
      <c r="F12" s="223"/>
      <c r="G12" s="223"/>
    </row>
    <row r="13" spans="1:10" ht="6.75" customHeight="1" x14ac:dyDescent="0.2">
      <c r="A13" s="35"/>
      <c r="B13" s="35"/>
      <c r="C13" s="223"/>
      <c r="D13" s="223"/>
      <c r="E13" s="223"/>
      <c r="F13" s="223"/>
      <c r="G13" s="223"/>
    </row>
    <row r="14" spans="1:10" ht="12.75" customHeight="1" x14ac:dyDescent="0.2">
      <c r="A14" s="221" t="s">
        <v>181</v>
      </c>
      <c r="B14" s="221"/>
      <c r="C14" s="221"/>
      <c r="D14" s="221"/>
      <c r="E14" s="221"/>
      <c r="F14" s="221"/>
      <c r="G14" s="221"/>
    </row>
    <row r="15" spans="1:10" x14ac:dyDescent="0.2">
      <c r="A15" s="35"/>
      <c r="B15" s="35"/>
      <c r="C15" s="35"/>
      <c r="D15" s="35"/>
      <c r="E15" s="35"/>
      <c r="F15" s="35"/>
    </row>
    <row r="16" spans="1:10" ht="51.75" customHeight="1" x14ac:dyDescent="0.2">
      <c r="A16" s="217" t="s">
        <v>149</v>
      </c>
      <c r="B16" s="217" t="s">
        <v>150</v>
      </c>
      <c r="C16" s="217" t="s">
        <v>151</v>
      </c>
      <c r="D16" s="217" t="s">
        <v>152</v>
      </c>
      <c r="E16" s="217" t="s">
        <v>153</v>
      </c>
      <c r="F16" s="217" t="s">
        <v>154</v>
      </c>
      <c r="G16" s="37" t="s">
        <v>155</v>
      </c>
    </row>
    <row r="17" spans="1:10" ht="12.75" customHeight="1" x14ac:dyDescent="0.2">
      <c r="A17" s="218"/>
      <c r="B17" s="218"/>
      <c r="C17" s="218"/>
      <c r="D17" s="218"/>
      <c r="E17" s="218"/>
      <c r="F17" s="218"/>
      <c r="G17" s="37" t="s">
        <v>156</v>
      </c>
      <c r="H17" s="34"/>
      <c r="I17" s="34"/>
      <c r="J17" s="34"/>
    </row>
    <row r="18" spans="1:10" ht="12.75" customHeight="1" x14ac:dyDescent="0.2">
      <c r="A18" s="219"/>
      <c r="B18" s="219"/>
      <c r="C18" s="219"/>
      <c r="D18" s="219"/>
      <c r="E18" s="219"/>
      <c r="F18" s="219"/>
      <c r="G18" s="37" t="s">
        <v>157</v>
      </c>
      <c r="H18" s="34"/>
      <c r="I18" s="34"/>
      <c r="J18" s="34"/>
    </row>
    <row r="19" spans="1:10" x14ac:dyDescent="0.2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4"/>
      <c r="I19" s="34"/>
      <c r="J19" s="34"/>
    </row>
    <row r="20" spans="1:10" ht="25.5" customHeight="1" x14ac:dyDescent="0.2">
      <c r="A20" s="38"/>
      <c r="B20" s="39" t="s">
        <v>173</v>
      </c>
      <c r="C20" s="40"/>
      <c r="D20" s="40"/>
      <c r="E20" s="41"/>
      <c r="F20" s="41"/>
      <c r="G20" s="38"/>
      <c r="H20" s="34"/>
      <c r="I20" s="34"/>
      <c r="J20" s="34"/>
    </row>
    <row r="21" spans="1:10" ht="15" x14ac:dyDescent="0.2">
      <c r="A21" s="38">
        <v>1</v>
      </c>
      <c r="B21" s="25" t="s">
        <v>31</v>
      </c>
      <c r="C21" s="22" t="s">
        <v>159</v>
      </c>
      <c r="D21" s="54">
        <v>0.21</v>
      </c>
      <c r="E21" s="19">
        <v>4500</v>
      </c>
      <c r="F21" s="42">
        <f>ROUND(D21*E21,3)</f>
        <v>945</v>
      </c>
      <c r="G21" s="42">
        <f>F21</f>
        <v>945</v>
      </c>
      <c r="H21" s="34"/>
      <c r="I21" s="34"/>
      <c r="J21" s="34"/>
    </row>
    <row r="22" spans="1:10" ht="15" x14ac:dyDescent="0.2">
      <c r="A22" s="38">
        <v>2</v>
      </c>
      <c r="B22" s="25" t="s">
        <v>47</v>
      </c>
      <c r="C22" s="22" t="s">
        <v>159</v>
      </c>
      <c r="D22" s="54">
        <v>0.6</v>
      </c>
      <c r="E22" s="19">
        <v>4000</v>
      </c>
      <c r="F22" s="42">
        <f t="shared" ref="F22:F50" si="0">ROUND(D22*E22,3)</f>
        <v>2400</v>
      </c>
      <c r="G22" s="42">
        <f t="shared" ref="G22:G50" si="1">F22</f>
        <v>2400</v>
      </c>
      <c r="H22" s="34"/>
      <c r="I22" s="34"/>
      <c r="J22" s="34"/>
    </row>
    <row r="23" spans="1:10" ht="15" x14ac:dyDescent="0.2">
      <c r="A23" s="38">
        <v>3</v>
      </c>
      <c r="B23" s="25" t="s">
        <v>48</v>
      </c>
      <c r="C23" s="22" t="s">
        <v>159</v>
      </c>
      <c r="D23" s="54">
        <v>0.48</v>
      </c>
      <c r="E23" s="19">
        <v>5000</v>
      </c>
      <c r="F23" s="42">
        <f t="shared" si="0"/>
        <v>2400</v>
      </c>
      <c r="G23" s="42">
        <f t="shared" si="1"/>
        <v>2400</v>
      </c>
      <c r="H23" s="34"/>
      <c r="I23" s="34"/>
      <c r="J23" s="34"/>
    </row>
    <row r="24" spans="1:10" ht="15" x14ac:dyDescent="0.2">
      <c r="A24" s="38">
        <v>4</v>
      </c>
      <c r="B24" s="25" t="s">
        <v>30</v>
      </c>
      <c r="C24" s="22" t="s">
        <v>159</v>
      </c>
      <c r="D24" s="54">
        <v>0.26</v>
      </c>
      <c r="E24" s="19">
        <v>4500</v>
      </c>
      <c r="F24" s="42">
        <f t="shared" si="0"/>
        <v>1170</v>
      </c>
      <c r="G24" s="42">
        <f t="shared" si="1"/>
        <v>1170</v>
      </c>
      <c r="H24" s="34"/>
      <c r="I24" s="34"/>
      <c r="J24" s="34"/>
    </row>
    <row r="25" spans="1:10" ht="15" x14ac:dyDescent="0.2">
      <c r="A25" s="38">
        <v>5</v>
      </c>
      <c r="B25" s="25" t="s">
        <v>28</v>
      </c>
      <c r="C25" s="22" t="s">
        <v>159</v>
      </c>
      <c r="D25" s="54">
        <v>0.3</v>
      </c>
      <c r="E25" s="19">
        <v>4000</v>
      </c>
      <c r="F25" s="42">
        <f t="shared" si="0"/>
        <v>1200</v>
      </c>
      <c r="G25" s="42">
        <f t="shared" si="1"/>
        <v>1200</v>
      </c>
      <c r="H25" s="34"/>
      <c r="I25" s="34"/>
      <c r="J25" s="34"/>
    </row>
    <row r="26" spans="1:10" ht="15" x14ac:dyDescent="0.2">
      <c r="A26" s="38">
        <v>6</v>
      </c>
      <c r="B26" s="26" t="s">
        <v>38</v>
      </c>
      <c r="C26" s="22" t="s">
        <v>159</v>
      </c>
      <c r="D26" s="54">
        <v>0.09</v>
      </c>
      <c r="E26" s="19">
        <v>4000</v>
      </c>
      <c r="F26" s="42">
        <f t="shared" si="0"/>
        <v>360</v>
      </c>
      <c r="G26" s="42">
        <f t="shared" si="1"/>
        <v>360</v>
      </c>
      <c r="H26" s="34"/>
      <c r="I26" s="34"/>
      <c r="J26" s="34"/>
    </row>
    <row r="27" spans="1:10" ht="15" x14ac:dyDescent="0.2">
      <c r="A27" s="38">
        <v>7</v>
      </c>
      <c r="B27" s="26" t="s">
        <v>39</v>
      </c>
      <c r="C27" s="22" t="s">
        <v>159</v>
      </c>
      <c r="D27" s="54">
        <v>0.19</v>
      </c>
      <c r="E27" s="19">
        <v>4000</v>
      </c>
      <c r="F27" s="42">
        <f t="shared" si="0"/>
        <v>760</v>
      </c>
      <c r="G27" s="42">
        <f t="shared" si="1"/>
        <v>760</v>
      </c>
      <c r="H27" s="34"/>
      <c r="I27" s="34"/>
      <c r="J27" s="34"/>
    </row>
    <row r="28" spans="1:10" ht="15" x14ac:dyDescent="0.2">
      <c r="A28" s="38">
        <v>8</v>
      </c>
      <c r="B28" s="26" t="s">
        <v>41</v>
      </c>
      <c r="C28" s="22" t="s">
        <v>159</v>
      </c>
      <c r="D28" s="54">
        <v>0.9</v>
      </c>
      <c r="E28" s="19">
        <v>5000</v>
      </c>
      <c r="F28" s="42">
        <f t="shared" si="0"/>
        <v>4500</v>
      </c>
      <c r="G28" s="42">
        <f t="shared" si="1"/>
        <v>4500</v>
      </c>
      <c r="H28" s="34"/>
      <c r="I28" s="34"/>
      <c r="J28" s="34"/>
    </row>
    <row r="29" spans="1:10" ht="15" x14ac:dyDescent="0.2">
      <c r="A29" s="38">
        <v>9</v>
      </c>
      <c r="B29" s="25" t="s">
        <v>25</v>
      </c>
      <c r="C29" s="22" t="s">
        <v>159</v>
      </c>
      <c r="D29" s="54">
        <v>0.5</v>
      </c>
      <c r="E29" s="19">
        <v>4000</v>
      </c>
      <c r="F29" s="42">
        <f t="shared" si="0"/>
        <v>2000</v>
      </c>
      <c r="G29" s="42">
        <f t="shared" si="1"/>
        <v>2000</v>
      </c>
      <c r="H29" s="34"/>
      <c r="I29" s="34"/>
      <c r="J29" s="34"/>
    </row>
    <row r="30" spans="1:10" ht="15" x14ac:dyDescent="0.2">
      <c r="A30" s="38">
        <v>10</v>
      </c>
      <c r="B30" s="25" t="s">
        <v>34</v>
      </c>
      <c r="C30" s="22" t="s">
        <v>159</v>
      </c>
      <c r="D30" s="54">
        <v>0.81</v>
      </c>
      <c r="E30" s="19">
        <v>4500</v>
      </c>
      <c r="F30" s="42">
        <f t="shared" si="0"/>
        <v>3645</v>
      </c>
      <c r="G30" s="42">
        <f t="shared" si="1"/>
        <v>3645</v>
      </c>
      <c r="H30" s="34"/>
      <c r="I30" s="34"/>
      <c r="J30" s="34"/>
    </row>
    <row r="31" spans="1:10" ht="15" x14ac:dyDescent="0.2">
      <c r="A31" s="38">
        <v>11</v>
      </c>
      <c r="B31" s="25" t="s">
        <v>36</v>
      </c>
      <c r="C31" s="22" t="s">
        <v>159</v>
      </c>
      <c r="D31" s="54">
        <v>1.84</v>
      </c>
      <c r="E31" s="19">
        <v>4500</v>
      </c>
      <c r="F31" s="42">
        <f t="shared" si="0"/>
        <v>8280</v>
      </c>
      <c r="G31" s="42">
        <f t="shared" si="1"/>
        <v>8280</v>
      </c>
      <c r="H31" s="34"/>
      <c r="I31" s="34"/>
      <c r="J31" s="34"/>
    </row>
    <row r="32" spans="1:10" ht="15" x14ac:dyDescent="0.2">
      <c r="A32" s="38">
        <v>12</v>
      </c>
      <c r="B32" s="26" t="s">
        <v>45</v>
      </c>
      <c r="C32" s="22" t="s">
        <v>159</v>
      </c>
      <c r="D32" s="54">
        <v>0.33</v>
      </c>
      <c r="E32" s="19">
        <v>4000</v>
      </c>
      <c r="F32" s="42">
        <f t="shared" si="0"/>
        <v>1320</v>
      </c>
      <c r="G32" s="42">
        <f t="shared" si="1"/>
        <v>1320</v>
      </c>
      <c r="H32" s="34"/>
      <c r="I32" s="34"/>
      <c r="J32" s="34"/>
    </row>
    <row r="33" spans="1:10" ht="15" x14ac:dyDescent="0.2">
      <c r="A33" s="38">
        <v>13</v>
      </c>
      <c r="B33" s="25" t="s">
        <v>37</v>
      </c>
      <c r="C33" s="22" t="s">
        <v>159</v>
      </c>
      <c r="D33" s="54">
        <v>0.28999999999999998</v>
      </c>
      <c r="E33" s="19">
        <v>4000</v>
      </c>
      <c r="F33" s="42">
        <f t="shared" si="0"/>
        <v>1160</v>
      </c>
      <c r="G33" s="42">
        <f t="shared" si="1"/>
        <v>1160</v>
      </c>
      <c r="H33" s="34"/>
      <c r="I33" s="34"/>
      <c r="J33" s="34"/>
    </row>
    <row r="34" spans="1:10" ht="15" x14ac:dyDescent="0.2">
      <c r="A34" s="38">
        <v>14</v>
      </c>
      <c r="B34" s="25" t="s">
        <v>23</v>
      </c>
      <c r="C34" s="22" t="s">
        <v>159</v>
      </c>
      <c r="D34" s="54">
        <v>1.48</v>
      </c>
      <c r="E34" s="19">
        <v>5000</v>
      </c>
      <c r="F34" s="42">
        <f t="shared" si="0"/>
        <v>7400</v>
      </c>
      <c r="G34" s="42">
        <f t="shared" si="1"/>
        <v>7400</v>
      </c>
      <c r="H34" s="34"/>
      <c r="I34" s="34"/>
      <c r="J34" s="34"/>
    </row>
    <row r="35" spans="1:10" ht="15" x14ac:dyDescent="0.2">
      <c r="A35" s="38">
        <v>15</v>
      </c>
      <c r="B35" s="25" t="s">
        <v>27</v>
      </c>
      <c r="C35" s="22" t="s">
        <v>159</v>
      </c>
      <c r="D35" s="54">
        <v>1.21</v>
      </c>
      <c r="E35" s="19">
        <v>5000</v>
      </c>
      <c r="F35" s="42">
        <f t="shared" si="0"/>
        <v>6050</v>
      </c>
      <c r="G35" s="42">
        <f t="shared" si="1"/>
        <v>6050</v>
      </c>
      <c r="H35" s="34"/>
      <c r="I35" s="34"/>
      <c r="J35" s="34"/>
    </row>
    <row r="36" spans="1:10" ht="15" x14ac:dyDescent="0.2">
      <c r="A36" s="38">
        <v>16</v>
      </c>
      <c r="B36" s="26" t="s">
        <v>40</v>
      </c>
      <c r="C36" s="22" t="s">
        <v>159</v>
      </c>
      <c r="D36" s="54">
        <v>0.71</v>
      </c>
      <c r="E36" s="19">
        <v>4000</v>
      </c>
      <c r="F36" s="42">
        <f t="shared" si="0"/>
        <v>2840</v>
      </c>
      <c r="G36" s="42">
        <f t="shared" si="1"/>
        <v>2840</v>
      </c>
      <c r="H36" s="34"/>
      <c r="I36" s="34"/>
      <c r="J36" s="34"/>
    </row>
    <row r="37" spans="1:10" ht="15" x14ac:dyDescent="0.2">
      <c r="A37" s="38">
        <v>17</v>
      </c>
      <c r="B37" s="25" t="s">
        <v>22</v>
      </c>
      <c r="C37" s="22" t="s">
        <v>159</v>
      </c>
      <c r="D37" s="54">
        <v>0.19</v>
      </c>
      <c r="E37" s="19">
        <v>4500</v>
      </c>
      <c r="F37" s="42">
        <f t="shared" si="0"/>
        <v>855</v>
      </c>
      <c r="G37" s="42">
        <f t="shared" si="1"/>
        <v>855</v>
      </c>
      <c r="H37" s="34"/>
      <c r="I37" s="34"/>
      <c r="J37" s="34"/>
    </row>
    <row r="38" spans="1:10" ht="15" x14ac:dyDescent="0.2">
      <c r="A38" s="38">
        <v>18</v>
      </c>
      <c r="B38" s="25" t="s">
        <v>52</v>
      </c>
      <c r="C38" s="22" t="s">
        <v>159</v>
      </c>
      <c r="D38" s="55">
        <v>0.02</v>
      </c>
      <c r="E38" s="19">
        <v>5000</v>
      </c>
      <c r="F38" s="42">
        <f t="shared" si="0"/>
        <v>100</v>
      </c>
      <c r="G38" s="42">
        <f t="shared" si="1"/>
        <v>100</v>
      </c>
      <c r="H38" s="34"/>
      <c r="I38" s="34"/>
      <c r="J38" s="34"/>
    </row>
    <row r="39" spans="1:10" ht="15" x14ac:dyDescent="0.2">
      <c r="A39" s="38">
        <v>19</v>
      </c>
      <c r="B39" s="25" t="s">
        <v>26</v>
      </c>
      <c r="C39" s="22" t="s">
        <v>159</v>
      </c>
      <c r="D39" s="54">
        <v>1.81</v>
      </c>
      <c r="E39" s="19">
        <v>5000</v>
      </c>
      <c r="F39" s="42">
        <f t="shared" si="0"/>
        <v>9050</v>
      </c>
      <c r="G39" s="42">
        <f t="shared" si="1"/>
        <v>9050</v>
      </c>
      <c r="H39" s="34"/>
      <c r="I39" s="34"/>
      <c r="J39" s="34"/>
    </row>
    <row r="40" spans="1:10" ht="15" x14ac:dyDescent="0.2">
      <c r="A40" s="38">
        <v>20</v>
      </c>
      <c r="B40" s="25" t="s">
        <v>29</v>
      </c>
      <c r="C40" s="22" t="s">
        <v>159</v>
      </c>
      <c r="D40" s="54">
        <v>0.2</v>
      </c>
      <c r="E40" s="19">
        <v>4500</v>
      </c>
      <c r="F40" s="42">
        <f t="shared" si="0"/>
        <v>900</v>
      </c>
      <c r="G40" s="42">
        <f t="shared" si="1"/>
        <v>900</v>
      </c>
      <c r="H40" s="34"/>
      <c r="I40" s="34"/>
      <c r="J40" s="34"/>
    </row>
    <row r="41" spans="1:10" ht="15" x14ac:dyDescent="0.2">
      <c r="A41" s="38">
        <v>21</v>
      </c>
      <c r="B41" s="25" t="s">
        <v>35</v>
      </c>
      <c r="C41" s="22" t="s">
        <v>159</v>
      </c>
      <c r="D41" s="54">
        <v>0.95</v>
      </c>
      <c r="E41" s="19">
        <v>4500</v>
      </c>
      <c r="F41" s="42">
        <f t="shared" si="0"/>
        <v>4275</v>
      </c>
      <c r="G41" s="42">
        <f t="shared" si="1"/>
        <v>4275</v>
      </c>
      <c r="H41" s="34"/>
      <c r="I41" s="34"/>
      <c r="J41" s="34"/>
    </row>
    <row r="42" spans="1:10" ht="15" x14ac:dyDescent="0.2">
      <c r="A42" s="38">
        <v>22</v>
      </c>
      <c r="B42" s="26" t="s">
        <v>43</v>
      </c>
      <c r="C42" s="22" t="s">
        <v>159</v>
      </c>
      <c r="D42" s="54">
        <v>0.3</v>
      </c>
      <c r="E42" s="19">
        <v>4500</v>
      </c>
      <c r="F42" s="42">
        <f t="shared" si="0"/>
        <v>1350</v>
      </c>
      <c r="G42" s="42">
        <f t="shared" si="1"/>
        <v>1350</v>
      </c>
      <c r="H42" s="34"/>
      <c r="I42" s="34"/>
      <c r="J42" s="34"/>
    </row>
    <row r="43" spans="1:10" ht="15" x14ac:dyDescent="0.2">
      <c r="A43" s="38">
        <v>23</v>
      </c>
      <c r="B43" s="25" t="s">
        <v>49</v>
      </c>
      <c r="C43" s="22" t="s">
        <v>159</v>
      </c>
      <c r="D43" s="54">
        <v>0.5</v>
      </c>
      <c r="E43" s="19">
        <v>5000</v>
      </c>
      <c r="F43" s="42">
        <f t="shared" si="0"/>
        <v>2500</v>
      </c>
      <c r="G43" s="42">
        <f t="shared" si="1"/>
        <v>2500</v>
      </c>
      <c r="H43" s="34"/>
      <c r="I43" s="34"/>
      <c r="J43" s="34"/>
    </row>
    <row r="44" spans="1:10" ht="15" x14ac:dyDescent="0.2">
      <c r="A44" s="38">
        <v>24</v>
      </c>
      <c r="B44" s="15" t="s">
        <v>42</v>
      </c>
      <c r="C44" s="22" t="s">
        <v>159</v>
      </c>
      <c r="D44" s="54">
        <v>0.25</v>
      </c>
      <c r="E44" s="19">
        <v>4500</v>
      </c>
      <c r="F44" s="42">
        <f t="shared" si="0"/>
        <v>1125</v>
      </c>
      <c r="G44" s="42">
        <f t="shared" si="1"/>
        <v>1125</v>
      </c>
      <c r="H44" s="34"/>
      <c r="I44" s="34"/>
      <c r="J44" s="34"/>
    </row>
    <row r="45" spans="1:10" ht="15" x14ac:dyDescent="0.2">
      <c r="A45" s="38">
        <v>25</v>
      </c>
      <c r="B45" s="15" t="s">
        <v>46</v>
      </c>
      <c r="C45" s="22" t="s">
        <v>159</v>
      </c>
      <c r="D45" s="54">
        <v>0.5</v>
      </c>
      <c r="E45" s="19">
        <v>4500</v>
      </c>
      <c r="F45" s="42">
        <f t="shared" si="0"/>
        <v>2250</v>
      </c>
      <c r="G45" s="42">
        <f t="shared" si="1"/>
        <v>2250</v>
      </c>
      <c r="H45" s="34"/>
      <c r="I45" s="34"/>
      <c r="J45" s="34"/>
    </row>
    <row r="46" spans="1:10" ht="15" x14ac:dyDescent="0.2">
      <c r="A46" s="38">
        <v>26</v>
      </c>
      <c r="B46" s="15" t="s">
        <v>44</v>
      </c>
      <c r="C46" s="22" t="s">
        <v>159</v>
      </c>
      <c r="D46" s="54">
        <v>0.24</v>
      </c>
      <c r="E46" s="19">
        <v>4500</v>
      </c>
      <c r="F46" s="42">
        <f t="shared" si="0"/>
        <v>1080</v>
      </c>
      <c r="G46" s="42">
        <f t="shared" si="1"/>
        <v>1080</v>
      </c>
      <c r="H46" s="34"/>
      <c r="I46" s="34"/>
      <c r="J46" s="34"/>
    </row>
    <row r="47" spans="1:10" ht="15" x14ac:dyDescent="0.2">
      <c r="A47" s="38">
        <v>27</v>
      </c>
      <c r="B47" s="14" t="s">
        <v>24</v>
      </c>
      <c r="C47" s="22" t="s">
        <v>159</v>
      </c>
      <c r="D47" s="54">
        <v>0.15</v>
      </c>
      <c r="E47" s="19">
        <v>4500</v>
      </c>
      <c r="F47" s="42">
        <f t="shared" si="0"/>
        <v>675</v>
      </c>
      <c r="G47" s="42">
        <f t="shared" si="1"/>
        <v>675</v>
      </c>
      <c r="H47" s="34"/>
      <c r="I47" s="34"/>
      <c r="J47" s="34"/>
    </row>
    <row r="48" spans="1:10" ht="15" x14ac:dyDescent="0.2">
      <c r="A48" s="38">
        <v>28</v>
      </c>
      <c r="B48" s="14" t="s">
        <v>33</v>
      </c>
      <c r="C48" s="22" t="s">
        <v>159</v>
      </c>
      <c r="D48" s="54">
        <v>0.05</v>
      </c>
      <c r="E48" s="19">
        <v>4500</v>
      </c>
      <c r="F48" s="42">
        <f t="shared" si="0"/>
        <v>225</v>
      </c>
      <c r="G48" s="42">
        <f t="shared" si="1"/>
        <v>225</v>
      </c>
      <c r="H48" s="34"/>
      <c r="I48" s="34"/>
      <c r="J48" s="34"/>
    </row>
    <row r="49" spans="1:10" ht="15" x14ac:dyDescent="0.2">
      <c r="A49" s="38">
        <v>29</v>
      </c>
      <c r="B49" s="14" t="s">
        <v>32</v>
      </c>
      <c r="C49" s="22" t="s">
        <v>159</v>
      </c>
      <c r="D49" s="54">
        <v>0.25</v>
      </c>
      <c r="E49" s="19">
        <v>4500</v>
      </c>
      <c r="F49" s="42">
        <f t="shared" si="0"/>
        <v>1125</v>
      </c>
      <c r="G49" s="42">
        <f t="shared" si="1"/>
        <v>1125</v>
      </c>
      <c r="H49" s="34"/>
      <c r="I49" s="34"/>
      <c r="J49" s="34"/>
    </row>
    <row r="50" spans="1:10" ht="15" x14ac:dyDescent="0.2">
      <c r="A50" s="38">
        <v>30</v>
      </c>
      <c r="B50" s="29" t="s">
        <v>51</v>
      </c>
      <c r="C50" s="22" t="s">
        <v>159</v>
      </c>
      <c r="D50" s="56">
        <v>0.34</v>
      </c>
      <c r="E50" s="28">
        <v>5000</v>
      </c>
      <c r="F50" s="42">
        <f t="shared" si="0"/>
        <v>1700</v>
      </c>
      <c r="G50" s="42">
        <f t="shared" si="1"/>
        <v>1700</v>
      </c>
      <c r="H50" s="34"/>
      <c r="I50" s="34"/>
      <c r="J50" s="34"/>
    </row>
    <row r="51" spans="1:10" x14ac:dyDescent="0.2">
      <c r="A51" s="38"/>
      <c r="B51" s="43" t="s">
        <v>160</v>
      </c>
      <c r="C51" s="38"/>
      <c r="D51" s="44">
        <f>SUM(D21:D50)</f>
        <v>15.95</v>
      </c>
      <c r="E51" s="45"/>
      <c r="F51" s="46">
        <f>SUM(F21:F50)</f>
        <v>73640</v>
      </c>
      <c r="G51" s="46">
        <f>SUM(G21:G50)</f>
        <v>73640</v>
      </c>
    </row>
    <row r="53" spans="1:10" s="48" customFormat="1" ht="12.75" customHeight="1" x14ac:dyDescent="0.2">
      <c r="A53" s="220" t="s">
        <v>161</v>
      </c>
      <c r="B53" s="220"/>
      <c r="C53" s="220"/>
      <c r="D53" s="220"/>
      <c r="E53" s="220"/>
      <c r="F53" s="220"/>
      <c r="G53" s="220"/>
      <c r="H53" s="47"/>
      <c r="I53" s="47"/>
      <c r="J53" s="47"/>
    </row>
    <row r="54" spans="1:10" s="48" customFormat="1" x14ac:dyDescent="0.2">
      <c r="A54" s="220"/>
      <c r="B54" s="220"/>
      <c r="C54" s="220"/>
      <c r="D54" s="220"/>
      <c r="E54" s="220"/>
      <c r="F54" s="220"/>
      <c r="G54" s="220"/>
      <c r="H54" s="47"/>
      <c r="I54" s="47"/>
      <c r="J54" s="47"/>
    </row>
    <row r="55" spans="1:10" s="48" customFormat="1" ht="9.75" customHeight="1" x14ac:dyDescent="0.2">
      <c r="A55" s="220"/>
      <c r="B55" s="220"/>
      <c r="C55" s="220"/>
      <c r="D55" s="220"/>
      <c r="E55" s="220"/>
      <c r="F55" s="220"/>
      <c r="G55" s="220"/>
      <c r="H55" s="47"/>
      <c r="I55" s="47"/>
      <c r="J55" s="47"/>
    </row>
    <row r="56" spans="1:10" ht="23.25" customHeight="1" x14ac:dyDescent="0.2">
      <c r="A56" s="221" t="s">
        <v>162</v>
      </c>
      <c r="B56" s="221"/>
    </row>
    <row r="57" spans="1:10" x14ac:dyDescent="0.2">
      <c r="A57" s="34"/>
      <c r="B57" s="49" t="s">
        <v>163</v>
      </c>
      <c r="C57" s="222" t="s">
        <v>164</v>
      </c>
      <c r="D57" s="222"/>
      <c r="E57" s="222"/>
      <c r="F57" s="50"/>
      <c r="G57" s="50"/>
      <c r="H57" s="34"/>
      <c r="I57" s="34"/>
      <c r="J57" s="34"/>
    </row>
    <row r="58" spans="1:10" x14ac:dyDescent="0.2">
      <c r="A58" s="34"/>
      <c r="B58" s="49"/>
      <c r="C58" s="51"/>
      <c r="D58" s="51"/>
      <c r="H58" s="34"/>
      <c r="I58" s="34"/>
      <c r="J58" s="34"/>
    </row>
    <row r="59" spans="1:10" x14ac:dyDescent="0.2">
      <c r="A59" s="34"/>
      <c r="B59" s="49" t="s">
        <v>165</v>
      </c>
      <c r="C59" s="216" t="s">
        <v>166</v>
      </c>
      <c r="D59" s="216"/>
      <c r="E59" s="216"/>
      <c r="H59" s="34"/>
      <c r="I59" s="34"/>
      <c r="J59" s="34"/>
    </row>
    <row r="60" spans="1:10" x14ac:dyDescent="0.2">
      <c r="A60" s="34"/>
      <c r="B60" s="49"/>
      <c r="C60" s="51"/>
      <c r="D60" s="51"/>
      <c r="H60" s="34"/>
      <c r="I60" s="34"/>
      <c r="J60" s="34"/>
    </row>
    <row r="61" spans="1:10" x14ac:dyDescent="0.2">
      <c r="A61" s="34"/>
      <c r="B61" s="49" t="s">
        <v>167</v>
      </c>
      <c r="C61" s="222" t="s">
        <v>171</v>
      </c>
      <c r="D61" s="222"/>
      <c r="E61" s="222"/>
      <c r="H61" s="34"/>
      <c r="I61" s="34"/>
      <c r="J61" s="34"/>
    </row>
    <row r="62" spans="1:10" x14ac:dyDescent="0.2">
      <c r="A62" s="34"/>
      <c r="B62" s="49"/>
      <c r="C62" s="51"/>
      <c r="D62" s="51"/>
      <c r="H62" s="34"/>
      <c r="I62" s="34"/>
      <c r="J62" s="34"/>
    </row>
    <row r="63" spans="1:10" x14ac:dyDescent="0.2">
      <c r="A63" s="34"/>
      <c r="B63" s="52" t="s">
        <v>168</v>
      </c>
      <c r="C63" s="216" t="s">
        <v>169</v>
      </c>
      <c r="D63" s="216"/>
      <c r="E63" s="216"/>
      <c r="H63" s="34"/>
      <c r="I63" s="34"/>
      <c r="J63" s="34"/>
    </row>
  </sheetData>
  <mergeCells count="23">
    <mergeCell ref="A3:G3"/>
    <mergeCell ref="B4:G4"/>
    <mergeCell ref="A6:B6"/>
    <mergeCell ref="C6:E6"/>
    <mergeCell ref="A8:B8"/>
    <mergeCell ref="C8:F8"/>
    <mergeCell ref="A10:B10"/>
    <mergeCell ref="C10:F10"/>
    <mergeCell ref="A12:B12"/>
    <mergeCell ref="C12:G13"/>
    <mergeCell ref="A14:G14"/>
    <mergeCell ref="C63:E63"/>
    <mergeCell ref="F16:F18"/>
    <mergeCell ref="A53:G55"/>
    <mergeCell ref="A56:B56"/>
    <mergeCell ref="C57:E57"/>
    <mergeCell ref="C59:E59"/>
    <mergeCell ref="C61:E61"/>
    <mergeCell ref="A16:A18"/>
    <mergeCell ref="B16:B18"/>
    <mergeCell ref="C16:C18"/>
    <mergeCell ref="D16:D18"/>
    <mergeCell ref="E16:E18"/>
  </mergeCells>
  <pageMargins left="0.70866141732283472" right="0.70866141732283472" top="0.43307086614173229" bottom="0.47244094488188981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7" zoomScaleNormal="100" workbookViewId="0">
      <selection activeCell="A4" sqref="A4"/>
    </sheetView>
  </sheetViews>
  <sheetFormatPr defaultRowHeight="12.75" x14ac:dyDescent="0.2"/>
  <cols>
    <col min="1" max="1" width="4.140625" style="32" customWidth="1"/>
    <col min="2" max="2" width="41.140625" style="32" customWidth="1"/>
    <col min="3" max="3" width="10.140625" style="32" customWidth="1"/>
    <col min="4" max="4" width="7.7109375" style="32" customWidth="1"/>
    <col min="5" max="5" width="14.42578125" style="32" customWidth="1"/>
    <col min="6" max="6" width="12.140625" style="32" customWidth="1"/>
    <col min="7" max="7" width="16.7109375" style="32" customWidth="1"/>
    <col min="8" max="10" width="9.140625" style="32"/>
    <col min="11" max="16384" width="9.140625" style="34"/>
  </cols>
  <sheetData>
    <row r="1" spans="1:10" ht="15" customHeight="1" x14ac:dyDescent="0.25">
      <c r="A1" t="s">
        <v>139</v>
      </c>
      <c r="C1" s="33"/>
      <c r="D1" s="33"/>
      <c r="E1" s="33"/>
      <c r="F1" s="33"/>
      <c r="G1" s="33"/>
      <c r="H1" s="34"/>
      <c r="I1" s="34"/>
      <c r="J1" s="34"/>
    </row>
    <row r="3" spans="1:10" x14ac:dyDescent="0.2">
      <c r="A3" s="224" t="s">
        <v>183</v>
      </c>
      <c r="B3" s="224"/>
      <c r="C3" s="224"/>
      <c r="D3" s="224"/>
      <c r="E3" s="224"/>
      <c r="F3" s="224"/>
      <c r="G3" s="224"/>
    </row>
    <row r="4" spans="1:10" ht="21" customHeight="1" x14ac:dyDescent="0.2">
      <c r="B4" s="224" t="s">
        <v>141</v>
      </c>
      <c r="C4" s="224"/>
      <c r="D4" s="224"/>
      <c r="E4" s="224"/>
      <c r="F4" s="224"/>
      <c r="G4" s="224"/>
    </row>
    <row r="6" spans="1:10" ht="18.75" customHeight="1" x14ac:dyDescent="0.2">
      <c r="A6" s="221" t="s">
        <v>142</v>
      </c>
      <c r="B6" s="221"/>
      <c r="C6" s="221" t="s">
        <v>0</v>
      </c>
      <c r="D6" s="221"/>
      <c r="E6" s="221"/>
      <c r="F6" s="35"/>
    </row>
    <row r="7" spans="1:10" x14ac:dyDescent="0.2">
      <c r="A7" s="35"/>
      <c r="B7" s="35"/>
      <c r="C7" s="35"/>
      <c r="D7" s="35"/>
      <c r="E7" s="35"/>
      <c r="F7" s="35"/>
    </row>
    <row r="8" spans="1:10" ht="40.5" customHeight="1" x14ac:dyDescent="0.2">
      <c r="A8" s="225" t="s">
        <v>143</v>
      </c>
      <c r="B8" s="225"/>
      <c r="C8" s="221" t="s">
        <v>144</v>
      </c>
      <c r="D8" s="221"/>
      <c r="E8" s="221"/>
      <c r="F8" s="221"/>
    </row>
    <row r="9" spans="1:10" x14ac:dyDescent="0.2">
      <c r="A9" s="35"/>
      <c r="B9" s="35"/>
      <c r="C9" s="36"/>
      <c r="D9" s="36"/>
      <c r="E9" s="36"/>
      <c r="F9" s="35"/>
    </row>
    <row r="10" spans="1:10" ht="29.25" customHeight="1" x14ac:dyDescent="0.2">
      <c r="A10" s="221" t="s">
        <v>145</v>
      </c>
      <c r="B10" s="221"/>
      <c r="C10" s="221" t="s">
        <v>146</v>
      </c>
      <c r="D10" s="221"/>
      <c r="E10" s="221"/>
      <c r="F10" s="221"/>
    </row>
    <row r="11" spans="1:10" ht="7.5" customHeight="1" x14ac:dyDescent="0.2">
      <c r="A11" s="35"/>
      <c r="B11" s="35"/>
      <c r="C11" s="35"/>
      <c r="D11" s="35"/>
      <c r="E11" s="35"/>
      <c r="F11" s="35"/>
    </row>
    <row r="12" spans="1:10" ht="12.75" customHeight="1" x14ac:dyDescent="0.2">
      <c r="A12" s="221" t="s">
        <v>147</v>
      </c>
      <c r="B12" s="221"/>
      <c r="C12" s="223" t="s">
        <v>148</v>
      </c>
      <c r="D12" s="223"/>
      <c r="E12" s="223"/>
      <c r="F12" s="223"/>
      <c r="G12" s="223"/>
    </row>
    <row r="13" spans="1:10" ht="6.75" customHeight="1" x14ac:dyDescent="0.2">
      <c r="A13" s="35"/>
      <c r="B13" s="35"/>
      <c r="C13" s="223"/>
      <c r="D13" s="223"/>
      <c r="E13" s="223"/>
      <c r="F13" s="223"/>
      <c r="G13" s="223"/>
    </row>
    <row r="14" spans="1:10" ht="12.75" customHeight="1" x14ac:dyDescent="0.2">
      <c r="A14" s="221" t="s">
        <v>180</v>
      </c>
      <c r="B14" s="221"/>
      <c r="C14" s="221"/>
      <c r="D14" s="221"/>
      <c r="E14" s="221"/>
      <c r="F14" s="221"/>
      <c r="G14" s="221"/>
    </row>
    <row r="15" spans="1:10" x14ac:dyDescent="0.2">
      <c r="A15" s="35"/>
      <c r="B15" s="35"/>
      <c r="C15" s="35"/>
      <c r="D15" s="35"/>
      <c r="E15" s="35"/>
      <c r="F15" s="35"/>
    </row>
    <row r="16" spans="1:10" ht="51.75" customHeight="1" x14ac:dyDescent="0.2">
      <c r="A16" s="217" t="s">
        <v>149</v>
      </c>
      <c r="B16" s="217" t="s">
        <v>150</v>
      </c>
      <c r="C16" s="217" t="s">
        <v>151</v>
      </c>
      <c r="D16" s="217" t="s">
        <v>152</v>
      </c>
      <c r="E16" s="217" t="s">
        <v>153</v>
      </c>
      <c r="F16" s="217" t="s">
        <v>154</v>
      </c>
      <c r="G16" s="37" t="s">
        <v>155</v>
      </c>
    </row>
    <row r="17" spans="1:10" ht="12.75" customHeight="1" x14ac:dyDescent="0.2">
      <c r="A17" s="218"/>
      <c r="B17" s="218"/>
      <c r="C17" s="218"/>
      <c r="D17" s="218"/>
      <c r="E17" s="218"/>
      <c r="F17" s="218"/>
      <c r="G17" s="37" t="s">
        <v>156</v>
      </c>
      <c r="H17" s="34"/>
      <c r="I17" s="34"/>
      <c r="J17" s="34"/>
    </row>
    <row r="18" spans="1:10" ht="12.75" customHeight="1" x14ac:dyDescent="0.2">
      <c r="A18" s="219"/>
      <c r="B18" s="219"/>
      <c r="C18" s="219"/>
      <c r="D18" s="219"/>
      <c r="E18" s="219"/>
      <c r="F18" s="219"/>
      <c r="G18" s="37" t="s">
        <v>157</v>
      </c>
      <c r="H18" s="34"/>
      <c r="I18" s="34"/>
      <c r="J18" s="34"/>
    </row>
    <row r="19" spans="1:10" x14ac:dyDescent="0.2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4"/>
      <c r="I19" s="34"/>
      <c r="J19" s="34"/>
    </row>
    <row r="20" spans="1:10" ht="25.5" customHeight="1" x14ac:dyDescent="0.2">
      <c r="A20" s="38"/>
      <c r="B20" s="60" t="s">
        <v>174</v>
      </c>
      <c r="C20" s="38"/>
      <c r="D20" s="38"/>
      <c r="E20" s="41"/>
      <c r="F20" s="41"/>
      <c r="G20" s="38"/>
      <c r="H20" s="34"/>
      <c r="I20" s="34"/>
      <c r="J20" s="34"/>
    </row>
    <row r="21" spans="1:10" x14ac:dyDescent="0.2">
      <c r="A21" s="38">
        <v>1</v>
      </c>
      <c r="B21" s="16" t="s">
        <v>56</v>
      </c>
      <c r="C21" s="22" t="s">
        <v>159</v>
      </c>
      <c r="D21" s="57">
        <v>0.92</v>
      </c>
      <c r="E21" s="21">
        <v>4500</v>
      </c>
      <c r="F21" s="42">
        <f>ROUND(D21*E21,3)</f>
        <v>4140</v>
      </c>
      <c r="G21" s="42">
        <f>F21</f>
        <v>4140</v>
      </c>
      <c r="H21" s="34"/>
      <c r="I21" s="34"/>
      <c r="J21" s="34"/>
    </row>
    <row r="22" spans="1:10" x14ac:dyDescent="0.2">
      <c r="A22" s="38">
        <v>2</v>
      </c>
      <c r="B22" s="17" t="s">
        <v>57</v>
      </c>
      <c r="C22" s="22" t="s">
        <v>159</v>
      </c>
      <c r="D22" s="57">
        <v>0.62</v>
      </c>
      <c r="E22" s="21">
        <v>5000</v>
      </c>
      <c r="F22" s="42">
        <f t="shared" ref="F22:F38" si="0">ROUND(D22*E22,3)</f>
        <v>3100</v>
      </c>
      <c r="G22" s="42">
        <f t="shared" ref="G22:G38" si="1">F22</f>
        <v>3100</v>
      </c>
      <c r="H22" s="34"/>
      <c r="I22" s="34"/>
      <c r="J22" s="34"/>
    </row>
    <row r="23" spans="1:10" x14ac:dyDescent="0.2">
      <c r="A23" s="38">
        <v>3</v>
      </c>
      <c r="B23" s="17" t="s">
        <v>60</v>
      </c>
      <c r="C23" s="22" t="s">
        <v>159</v>
      </c>
      <c r="D23" s="57">
        <v>0.25</v>
      </c>
      <c r="E23" s="21">
        <v>5000</v>
      </c>
      <c r="F23" s="42">
        <f t="shared" si="0"/>
        <v>1250</v>
      </c>
      <c r="G23" s="42">
        <f t="shared" si="1"/>
        <v>1250</v>
      </c>
      <c r="H23" s="34"/>
      <c r="I23" s="34"/>
      <c r="J23" s="34"/>
    </row>
    <row r="24" spans="1:10" x14ac:dyDescent="0.2">
      <c r="A24" s="38">
        <v>4</v>
      </c>
      <c r="B24" s="9" t="s">
        <v>93</v>
      </c>
      <c r="C24" s="22" t="s">
        <v>159</v>
      </c>
      <c r="D24" s="57">
        <v>6.51</v>
      </c>
      <c r="E24" s="21">
        <v>4500</v>
      </c>
      <c r="F24" s="42">
        <f t="shared" si="0"/>
        <v>29295</v>
      </c>
      <c r="G24" s="42">
        <f t="shared" si="1"/>
        <v>29295</v>
      </c>
      <c r="H24" s="34"/>
      <c r="I24" s="34"/>
      <c r="J24" s="34"/>
    </row>
    <row r="25" spans="1:10" x14ac:dyDescent="0.2">
      <c r="A25" s="38">
        <v>5</v>
      </c>
      <c r="B25" s="17" t="s">
        <v>63</v>
      </c>
      <c r="C25" s="22" t="s">
        <v>159</v>
      </c>
      <c r="D25" s="57">
        <v>0.95</v>
      </c>
      <c r="E25" s="21">
        <v>4500</v>
      </c>
      <c r="F25" s="42">
        <f t="shared" si="0"/>
        <v>4275</v>
      </c>
      <c r="G25" s="42">
        <f t="shared" si="1"/>
        <v>4275</v>
      </c>
      <c r="H25" s="34"/>
      <c r="I25" s="34"/>
      <c r="J25" s="34"/>
    </row>
    <row r="26" spans="1:10" x14ac:dyDescent="0.2">
      <c r="A26" s="38">
        <v>6</v>
      </c>
      <c r="B26" s="17" t="s">
        <v>65</v>
      </c>
      <c r="C26" s="22" t="s">
        <v>159</v>
      </c>
      <c r="D26" s="57">
        <v>0.38</v>
      </c>
      <c r="E26" s="21">
        <v>4500</v>
      </c>
      <c r="F26" s="42">
        <f t="shared" si="0"/>
        <v>1710</v>
      </c>
      <c r="G26" s="42">
        <f t="shared" si="1"/>
        <v>1710</v>
      </c>
      <c r="H26" s="34"/>
      <c r="I26" s="34"/>
      <c r="J26" s="34"/>
    </row>
    <row r="27" spans="1:10" x14ac:dyDescent="0.2">
      <c r="A27" s="38">
        <v>7</v>
      </c>
      <c r="B27" s="17" t="s">
        <v>67</v>
      </c>
      <c r="C27" s="22" t="s">
        <v>159</v>
      </c>
      <c r="D27" s="57">
        <v>0.56000000000000005</v>
      </c>
      <c r="E27" s="21">
        <v>4500</v>
      </c>
      <c r="F27" s="42">
        <f t="shared" si="0"/>
        <v>2520</v>
      </c>
      <c r="G27" s="42">
        <f t="shared" si="1"/>
        <v>2520</v>
      </c>
      <c r="H27" s="34"/>
      <c r="I27" s="34"/>
      <c r="J27" s="34"/>
    </row>
    <row r="28" spans="1:10" x14ac:dyDescent="0.2">
      <c r="A28" s="38">
        <v>8</v>
      </c>
      <c r="B28" s="17" t="s">
        <v>68</v>
      </c>
      <c r="C28" s="22" t="s">
        <v>159</v>
      </c>
      <c r="D28" s="57">
        <v>0.63</v>
      </c>
      <c r="E28" s="21">
        <v>4500</v>
      </c>
      <c r="F28" s="42">
        <f t="shared" si="0"/>
        <v>2835</v>
      </c>
      <c r="G28" s="42">
        <f t="shared" si="1"/>
        <v>2835</v>
      </c>
      <c r="H28" s="34"/>
      <c r="I28" s="34"/>
      <c r="J28" s="34"/>
    </row>
    <row r="29" spans="1:10" x14ac:dyDescent="0.2">
      <c r="A29" s="38">
        <v>9</v>
      </c>
      <c r="B29" s="9" t="s">
        <v>87</v>
      </c>
      <c r="C29" s="22" t="s">
        <v>159</v>
      </c>
      <c r="D29" s="57">
        <v>0.13</v>
      </c>
      <c r="E29" s="21">
        <v>4500</v>
      </c>
      <c r="F29" s="42">
        <f t="shared" si="0"/>
        <v>585</v>
      </c>
      <c r="G29" s="42">
        <f t="shared" si="1"/>
        <v>585</v>
      </c>
      <c r="H29" s="34"/>
      <c r="I29" s="34"/>
      <c r="J29" s="34"/>
    </row>
    <row r="30" spans="1:10" x14ac:dyDescent="0.2">
      <c r="A30" s="38">
        <v>10</v>
      </c>
      <c r="B30" s="17" t="s">
        <v>69</v>
      </c>
      <c r="C30" s="22" t="s">
        <v>159</v>
      </c>
      <c r="D30" s="57">
        <v>0.7</v>
      </c>
      <c r="E30" s="21">
        <v>4500</v>
      </c>
      <c r="F30" s="42">
        <f t="shared" si="0"/>
        <v>3150</v>
      </c>
      <c r="G30" s="42">
        <f t="shared" si="1"/>
        <v>3150</v>
      </c>
      <c r="H30" s="34"/>
      <c r="I30" s="34"/>
      <c r="J30" s="34"/>
    </row>
    <row r="31" spans="1:10" x14ac:dyDescent="0.2">
      <c r="A31" s="38">
        <v>11</v>
      </c>
      <c r="B31" s="17" t="s">
        <v>71</v>
      </c>
      <c r="C31" s="22" t="s">
        <v>159</v>
      </c>
      <c r="D31" s="57">
        <v>0.5</v>
      </c>
      <c r="E31" s="21">
        <v>5000</v>
      </c>
      <c r="F31" s="42">
        <f t="shared" si="0"/>
        <v>2500</v>
      </c>
      <c r="G31" s="42">
        <f t="shared" si="1"/>
        <v>2500</v>
      </c>
      <c r="H31" s="34"/>
      <c r="I31" s="34"/>
      <c r="J31" s="34"/>
    </row>
    <row r="32" spans="1:10" x14ac:dyDescent="0.2">
      <c r="A32" s="38">
        <v>12</v>
      </c>
      <c r="B32" s="9" t="s">
        <v>89</v>
      </c>
      <c r="C32" s="22" t="s">
        <v>159</v>
      </c>
      <c r="D32" s="57">
        <v>0.39</v>
      </c>
      <c r="E32" s="21">
        <v>4500</v>
      </c>
      <c r="F32" s="42">
        <f t="shared" si="0"/>
        <v>1755</v>
      </c>
      <c r="G32" s="42">
        <f t="shared" si="1"/>
        <v>1755</v>
      </c>
      <c r="H32" s="34"/>
      <c r="I32" s="34"/>
      <c r="J32" s="34"/>
    </row>
    <row r="33" spans="1:10" x14ac:dyDescent="0.2">
      <c r="A33" s="38">
        <v>13</v>
      </c>
      <c r="B33" s="16" t="s">
        <v>72</v>
      </c>
      <c r="C33" s="22" t="s">
        <v>159</v>
      </c>
      <c r="D33" s="57">
        <v>0.92</v>
      </c>
      <c r="E33" s="21">
        <v>4500</v>
      </c>
      <c r="F33" s="42">
        <f t="shared" si="0"/>
        <v>4140</v>
      </c>
      <c r="G33" s="42">
        <f t="shared" si="1"/>
        <v>4140</v>
      </c>
      <c r="H33" s="34"/>
      <c r="I33" s="34"/>
      <c r="J33" s="34"/>
    </row>
    <row r="34" spans="1:10" x14ac:dyDescent="0.2">
      <c r="A34" s="38">
        <v>14</v>
      </c>
      <c r="B34" s="16" t="s">
        <v>73</v>
      </c>
      <c r="C34" s="22" t="s">
        <v>159</v>
      </c>
      <c r="D34" s="57">
        <v>0.22</v>
      </c>
      <c r="E34" s="21">
        <v>4500</v>
      </c>
      <c r="F34" s="42">
        <f t="shared" si="0"/>
        <v>990</v>
      </c>
      <c r="G34" s="42">
        <f t="shared" si="1"/>
        <v>990</v>
      </c>
      <c r="H34" s="34"/>
      <c r="I34" s="34"/>
      <c r="J34" s="34"/>
    </row>
    <row r="35" spans="1:10" x14ac:dyDescent="0.2">
      <c r="A35" s="38">
        <v>15</v>
      </c>
      <c r="B35" s="16" t="s">
        <v>74</v>
      </c>
      <c r="C35" s="22" t="s">
        <v>159</v>
      </c>
      <c r="D35" s="57">
        <v>0.11</v>
      </c>
      <c r="E35" s="21">
        <v>5000</v>
      </c>
      <c r="F35" s="42">
        <f t="shared" si="0"/>
        <v>550</v>
      </c>
      <c r="G35" s="42">
        <f t="shared" si="1"/>
        <v>550</v>
      </c>
      <c r="H35" s="34"/>
      <c r="I35" s="34"/>
      <c r="J35" s="34"/>
    </row>
    <row r="36" spans="1:10" x14ac:dyDescent="0.2">
      <c r="A36" s="38">
        <v>16</v>
      </c>
      <c r="B36" s="16" t="s">
        <v>79</v>
      </c>
      <c r="C36" s="22" t="s">
        <v>159</v>
      </c>
      <c r="D36" s="57">
        <v>0.13</v>
      </c>
      <c r="E36" s="21">
        <v>4500</v>
      </c>
      <c r="F36" s="42">
        <f t="shared" si="0"/>
        <v>585</v>
      </c>
      <c r="G36" s="42">
        <f t="shared" si="1"/>
        <v>585</v>
      </c>
      <c r="H36" s="34"/>
      <c r="I36" s="34"/>
      <c r="J36" s="34"/>
    </row>
    <row r="37" spans="1:10" x14ac:dyDescent="0.2">
      <c r="A37" s="38">
        <v>17</v>
      </c>
      <c r="B37" s="16" t="s">
        <v>84</v>
      </c>
      <c r="C37" s="22" t="s">
        <v>159</v>
      </c>
      <c r="D37" s="57">
        <v>0.04</v>
      </c>
      <c r="E37" s="21">
        <v>5000</v>
      </c>
      <c r="F37" s="42">
        <f t="shared" si="0"/>
        <v>200</v>
      </c>
      <c r="G37" s="42">
        <f t="shared" si="1"/>
        <v>200</v>
      </c>
      <c r="H37" s="34"/>
      <c r="I37" s="34"/>
      <c r="J37" s="34"/>
    </row>
    <row r="38" spans="1:10" x14ac:dyDescent="0.2">
      <c r="A38" s="38">
        <v>18</v>
      </c>
      <c r="B38" s="18" t="s">
        <v>96</v>
      </c>
      <c r="C38" s="22" t="s">
        <v>159</v>
      </c>
      <c r="D38" s="57">
        <v>0.24</v>
      </c>
      <c r="E38" s="21">
        <v>4500</v>
      </c>
      <c r="F38" s="42">
        <f t="shared" si="0"/>
        <v>1080</v>
      </c>
      <c r="G38" s="42">
        <f t="shared" si="1"/>
        <v>1080</v>
      </c>
      <c r="H38" s="34"/>
      <c r="I38" s="34"/>
      <c r="J38" s="34"/>
    </row>
    <row r="39" spans="1:10" x14ac:dyDescent="0.2">
      <c r="A39" s="38"/>
      <c r="B39" s="43" t="s">
        <v>160</v>
      </c>
      <c r="C39" s="38"/>
      <c r="D39" s="44">
        <f>SUM(D21:D38)</f>
        <v>14.200000000000003</v>
      </c>
      <c r="E39" s="45"/>
      <c r="F39" s="46">
        <f>SUM(F21:F38)</f>
        <v>64660</v>
      </c>
      <c r="G39" s="46">
        <f>SUM(G21:G38)</f>
        <v>64660</v>
      </c>
    </row>
    <row r="41" spans="1:10" s="48" customFormat="1" ht="12.75" customHeight="1" x14ac:dyDescent="0.2">
      <c r="A41" s="220" t="s">
        <v>161</v>
      </c>
      <c r="B41" s="220"/>
      <c r="C41" s="220"/>
      <c r="D41" s="220"/>
      <c r="E41" s="220"/>
      <c r="F41" s="220"/>
      <c r="G41" s="220"/>
      <c r="H41" s="47"/>
      <c r="I41" s="47"/>
      <c r="J41" s="47"/>
    </row>
    <row r="42" spans="1:10" s="48" customFormat="1" x14ac:dyDescent="0.2">
      <c r="A42" s="220"/>
      <c r="B42" s="220"/>
      <c r="C42" s="220"/>
      <c r="D42" s="220"/>
      <c r="E42" s="220"/>
      <c r="F42" s="220"/>
      <c r="G42" s="220"/>
      <c r="H42" s="47"/>
      <c r="I42" s="47"/>
      <c r="J42" s="47"/>
    </row>
    <row r="43" spans="1:10" s="48" customFormat="1" ht="9.75" customHeight="1" x14ac:dyDescent="0.2">
      <c r="A43" s="220"/>
      <c r="B43" s="220"/>
      <c r="C43" s="220"/>
      <c r="D43" s="220"/>
      <c r="E43" s="220"/>
      <c r="F43" s="220"/>
      <c r="G43" s="220"/>
      <c r="H43" s="47"/>
      <c r="I43" s="47"/>
      <c r="J43" s="47"/>
    </row>
    <row r="44" spans="1:10" ht="23.25" customHeight="1" x14ac:dyDescent="0.2">
      <c r="A44" s="221" t="s">
        <v>162</v>
      </c>
      <c r="B44" s="221"/>
    </row>
    <row r="45" spans="1:10" x14ac:dyDescent="0.2">
      <c r="A45" s="34"/>
      <c r="B45" s="49" t="s">
        <v>163</v>
      </c>
      <c r="C45" s="222" t="s">
        <v>164</v>
      </c>
      <c r="D45" s="222"/>
      <c r="E45" s="222"/>
      <c r="F45" s="50"/>
      <c r="G45" s="50"/>
      <c r="H45" s="34"/>
      <c r="I45" s="34"/>
      <c r="J45" s="34"/>
    </row>
    <row r="46" spans="1:10" x14ac:dyDescent="0.2">
      <c r="A46" s="34"/>
      <c r="B46" s="49"/>
      <c r="C46" s="51"/>
      <c r="D46" s="51"/>
      <c r="H46" s="34"/>
      <c r="I46" s="34"/>
      <c r="J46" s="34"/>
    </row>
    <row r="47" spans="1:10" x14ac:dyDescent="0.2">
      <c r="A47" s="34"/>
      <c r="B47" s="49" t="s">
        <v>165</v>
      </c>
      <c r="C47" s="216" t="s">
        <v>166</v>
      </c>
      <c r="D47" s="216"/>
      <c r="E47" s="216"/>
      <c r="H47" s="34"/>
      <c r="I47" s="34"/>
      <c r="J47" s="34"/>
    </row>
    <row r="48" spans="1:10" x14ac:dyDescent="0.2">
      <c r="A48" s="34"/>
      <c r="B48" s="49"/>
      <c r="C48" s="51"/>
      <c r="D48" s="51"/>
      <c r="H48" s="34"/>
      <c r="I48" s="34"/>
      <c r="J48" s="34"/>
    </row>
    <row r="49" spans="1:10" x14ac:dyDescent="0.2">
      <c r="A49" s="34"/>
      <c r="B49" s="49" t="s">
        <v>167</v>
      </c>
      <c r="C49" s="222" t="s">
        <v>171</v>
      </c>
      <c r="D49" s="222"/>
      <c r="E49" s="222"/>
      <c r="H49" s="34"/>
      <c r="I49" s="34"/>
      <c r="J49" s="34"/>
    </row>
    <row r="50" spans="1:10" x14ac:dyDescent="0.2">
      <c r="A50" s="34"/>
      <c r="B50" s="49"/>
      <c r="C50" s="51"/>
      <c r="D50" s="51"/>
      <c r="H50" s="34"/>
      <c r="I50" s="34"/>
      <c r="J50" s="34"/>
    </row>
    <row r="51" spans="1:10" x14ac:dyDescent="0.2">
      <c r="A51" s="34"/>
      <c r="B51" s="52" t="s">
        <v>168</v>
      </c>
      <c r="C51" s="216" t="s">
        <v>169</v>
      </c>
      <c r="D51" s="216"/>
      <c r="E51" s="216"/>
      <c r="H51" s="34"/>
      <c r="I51" s="34"/>
      <c r="J51" s="34"/>
    </row>
  </sheetData>
  <mergeCells count="23">
    <mergeCell ref="A3:G3"/>
    <mergeCell ref="B4:G4"/>
    <mergeCell ref="A6:B6"/>
    <mergeCell ref="C6:E6"/>
    <mergeCell ref="A8:B8"/>
    <mergeCell ref="C8:F8"/>
    <mergeCell ref="A10:B10"/>
    <mergeCell ref="C10:F10"/>
    <mergeCell ref="A12:B12"/>
    <mergeCell ref="C12:G13"/>
    <mergeCell ref="A14:G14"/>
    <mergeCell ref="C51:E51"/>
    <mergeCell ref="F16:F18"/>
    <mergeCell ref="A41:G43"/>
    <mergeCell ref="A44:B44"/>
    <mergeCell ref="C45:E45"/>
    <mergeCell ref="C47:E47"/>
    <mergeCell ref="C49:E49"/>
    <mergeCell ref="A16:A18"/>
    <mergeCell ref="B16:B18"/>
    <mergeCell ref="C16:C18"/>
    <mergeCell ref="D16:D18"/>
    <mergeCell ref="E16:E18"/>
  </mergeCells>
  <pageMargins left="0.70866141732283472" right="0.70866141732283472" top="0.43307086614173229" bottom="0.47244094488188981" header="0.31496062992125984" footer="0.31496062992125984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A7" zoomScaleNormal="100" workbookViewId="0">
      <selection activeCell="A4" sqref="A4"/>
    </sheetView>
  </sheetViews>
  <sheetFormatPr defaultRowHeight="12.75" x14ac:dyDescent="0.2"/>
  <cols>
    <col min="1" max="1" width="4.140625" style="32" customWidth="1"/>
    <col min="2" max="2" width="41.140625" style="32" customWidth="1"/>
    <col min="3" max="3" width="10.140625" style="32" customWidth="1"/>
    <col min="4" max="4" width="7.7109375" style="32" customWidth="1"/>
    <col min="5" max="5" width="14.42578125" style="32" customWidth="1"/>
    <col min="6" max="6" width="12.140625" style="32" customWidth="1"/>
    <col min="7" max="7" width="16.7109375" style="32" customWidth="1"/>
    <col min="8" max="10" width="9.140625" style="32"/>
    <col min="11" max="16384" width="9.140625" style="34"/>
  </cols>
  <sheetData>
    <row r="1" spans="1:10" ht="15" customHeight="1" x14ac:dyDescent="0.25">
      <c r="A1" t="s">
        <v>139</v>
      </c>
      <c r="C1" s="33"/>
      <c r="D1" s="33"/>
      <c r="E1" s="33"/>
      <c r="F1" s="33"/>
      <c r="G1" s="33"/>
      <c r="H1" s="34"/>
      <c r="I1" s="34"/>
      <c r="J1" s="34"/>
    </row>
    <row r="3" spans="1:10" x14ac:dyDescent="0.2">
      <c r="A3" s="224" t="s">
        <v>184</v>
      </c>
      <c r="B3" s="224"/>
      <c r="C3" s="224"/>
      <c r="D3" s="224"/>
      <c r="E3" s="224"/>
      <c r="F3" s="224"/>
      <c r="G3" s="224"/>
    </row>
    <row r="4" spans="1:10" ht="21" customHeight="1" x14ac:dyDescent="0.2">
      <c r="B4" s="224" t="s">
        <v>141</v>
      </c>
      <c r="C4" s="224"/>
      <c r="D4" s="224"/>
      <c r="E4" s="224"/>
      <c r="F4" s="224"/>
      <c r="G4" s="224"/>
    </row>
    <row r="6" spans="1:10" ht="18.75" customHeight="1" x14ac:dyDescent="0.2">
      <c r="A6" s="221" t="s">
        <v>142</v>
      </c>
      <c r="B6" s="221"/>
      <c r="C6" s="221" t="s">
        <v>0</v>
      </c>
      <c r="D6" s="221"/>
      <c r="E6" s="221"/>
      <c r="F6" s="35"/>
    </row>
    <row r="7" spans="1:10" x14ac:dyDescent="0.2">
      <c r="A7" s="35"/>
      <c r="B7" s="35"/>
      <c r="C7" s="35"/>
      <c r="D7" s="35"/>
      <c r="E7" s="35"/>
      <c r="F7" s="35"/>
    </row>
    <row r="8" spans="1:10" ht="40.5" customHeight="1" x14ac:dyDescent="0.2">
      <c r="A8" s="225" t="s">
        <v>143</v>
      </c>
      <c r="B8" s="225"/>
      <c r="C8" s="221" t="s">
        <v>144</v>
      </c>
      <c r="D8" s="221"/>
      <c r="E8" s="221"/>
      <c r="F8" s="221"/>
    </row>
    <row r="9" spans="1:10" x14ac:dyDescent="0.2">
      <c r="A9" s="35"/>
      <c r="B9" s="35"/>
      <c r="C9" s="36"/>
      <c r="D9" s="36"/>
      <c r="E9" s="36"/>
      <c r="F9" s="35"/>
    </row>
    <row r="10" spans="1:10" ht="29.25" customHeight="1" x14ac:dyDescent="0.2">
      <c r="A10" s="221" t="s">
        <v>145</v>
      </c>
      <c r="B10" s="221"/>
      <c r="C10" s="221" t="s">
        <v>146</v>
      </c>
      <c r="D10" s="221"/>
      <c r="E10" s="221"/>
      <c r="F10" s="221"/>
    </row>
    <row r="11" spans="1:10" ht="7.5" customHeight="1" x14ac:dyDescent="0.2">
      <c r="A11" s="35"/>
      <c r="B11" s="35"/>
      <c r="C11" s="35"/>
      <c r="D11" s="35"/>
      <c r="E11" s="35"/>
      <c r="F11" s="35"/>
    </row>
    <row r="12" spans="1:10" ht="12.75" customHeight="1" x14ac:dyDescent="0.2">
      <c r="A12" s="221" t="s">
        <v>147</v>
      </c>
      <c r="B12" s="221"/>
      <c r="C12" s="223" t="s">
        <v>148</v>
      </c>
      <c r="D12" s="223"/>
      <c r="E12" s="223"/>
      <c r="F12" s="223"/>
      <c r="G12" s="223"/>
    </row>
    <row r="13" spans="1:10" ht="6.75" customHeight="1" x14ac:dyDescent="0.2">
      <c r="A13" s="35"/>
      <c r="B13" s="35"/>
      <c r="C13" s="223"/>
      <c r="D13" s="223"/>
      <c r="E13" s="223"/>
      <c r="F13" s="223"/>
      <c r="G13" s="223"/>
    </row>
    <row r="14" spans="1:10" ht="30" customHeight="1" x14ac:dyDescent="0.2">
      <c r="A14" s="221" t="s">
        <v>179</v>
      </c>
      <c r="B14" s="221"/>
      <c r="C14" s="221"/>
      <c r="D14" s="221"/>
      <c r="E14" s="221"/>
      <c r="F14" s="221"/>
      <c r="G14" s="221"/>
    </row>
    <row r="15" spans="1:10" x14ac:dyDescent="0.2">
      <c r="A15" s="35"/>
      <c r="B15" s="35"/>
      <c r="C15" s="35"/>
      <c r="D15" s="35"/>
      <c r="E15" s="35"/>
      <c r="F15" s="35"/>
    </row>
    <row r="16" spans="1:10" ht="51.75" customHeight="1" x14ac:dyDescent="0.2">
      <c r="A16" s="217" t="s">
        <v>149</v>
      </c>
      <c r="B16" s="217" t="s">
        <v>150</v>
      </c>
      <c r="C16" s="217" t="s">
        <v>151</v>
      </c>
      <c r="D16" s="217" t="s">
        <v>152</v>
      </c>
      <c r="E16" s="217" t="s">
        <v>153</v>
      </c>
      <c r="F16" s="217" t="s">
        <v>154</v>
      </c>
      <c r="G16" s="37" t="s">
        <v>155</v>
      </c>
    </row>
    <row r="17" spans="1:10" ht="12.75" customHeight="1" x14ac:dyDescent="0.2">
      <c r="A17" s="218"/>
      <c r="B17" s="218"/>
      <c r="C17" s="218"/>
      <c r="D17" s="218"/>
      <c r="E17" s="218"/>
      <c r="F17" s="218"/>
      <c r="G17" s="37" t="s">
        <v>156</v>
      </c>
      <c r="H17" s="34"/>
      <c r="I17" s="34"/>
      <c r="J17" s="34"/>
    </row>
    <row r="18" spans="1:10" ht="12.75" customHeight="1" x14ac:dyDescent="0.2">
      <c r="A18" s="219"/>
      <c r="B18" s="219"/>
      <c r="C18" s="219"/>
      <c r="D18" s="219"/>
      <c r="E18" s="219"/>
      <c r="F18" s="219"/>
      <c r="G18" s="37" t="s">
        <v>157</v>
      </c>
      <c r="H18" s="34"/>
      <c r="I18" s="34"/>
      <c r="J18" s="34"/>
    </row>
    <row r="19" spans="1:10" x14ac:dyDescent="0.2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4"/>
      <c r="I19" s="34"/>
      <c r="J19" s="34"/>
    </row>
    <row r="20" spans="1:10" ht="25.5" customHeight="1" x14ac:dyDescent="0.2">
      <c r="A20" s="38"/>
      <c r="B20" s="39" t="s">
        <v>175</v>
      </c>
      <c r="C20" s="40"/>
      <c r="D20" s="40"/>
      <c r="E20" s="41"/>
      <c r="F20" s="41"/>
      <c r="G20" s="38"/>
      <c r="H20" s="34"/>
      <c r="I20" s="34"/>
      <c r="J20" s="34"/>
    </row>
    <row r="21" spans="1:10" x14ac:dyDescent="0.2">
      <c r="A21" s="38">
        <v>1</v>
      </c>
      <c r="B21" s="16" t="s">
        <v>53</v>
      </c>
      <c r="C21" s="22" t="s">
        <v>159</v>
      </c>
      <c r="D21" s="57">
        <v>3.22</v>
      </c>
      <c r="E21" s="21">
        <v>4500</v>
      </c>
      <c r="F21" s="42">
        <f>ROUND(D21*E21,3)</f>
        <v>14490</v>
      </c>
      <c r="G21" s="42">
        <f>F21</f>
        <v>14490</v>
      </c>
      <c r="H21" s="34"/>
      <c r="I21" s="34"/>
      <c r="J21" s="34"/>
    </row>
    <row r="22" spans="1:10" x14ac:dyDescent="0.2">
      <c r="A22" s="38">
        <v>2</v>
      </c>
      <c r="B22" s="16" t="s">
        <v>54</v>
      </c>
      <c r="C22" s="22" t="s">
        <v>159</v>
      </c>
      <c r="D22" s="57">
        <v>0.39</v>
      </c>
      <c r="E22" s="21">
        <v>4500</v>
      </c>
      <c r="F22" s="42">
        <f t="shared" ref="F22:F32" si="0">ROUND(D22*E22,3)</f>
        <v>1755</v>
      </c>
      <c r="G22" s="42">
        <f t="shared" ref="G22:G32" si="1">F22</f>
        <v>1755</v>
      </c>
      <c r="H22" s="34"/>
      <c r="I22" s="34"/>
      <c r="J22" s="34"/>
    </row>
    <row r="23" spans="1:10" x14ac:dyDescent="0.2">
      <c r="A23" s="38">
        <v>3</v>
      </c>
      <c r="B23" s="17" t="s">
        <v>58</v>
      </c>
      <c r="C23" s="22" t="s">
        <v>159</v>
      </c>
      <c r="D23" s="57">
        <v>0.75</v>
      </c>
      <c r="E23" s="21">
        <v>4500</v>
      </c>
      <c r="F23" s="42">
        <f>ROUND(D23*E23,3)</f>
        <v>3375</v>
      </c>
      <c r="G23" s="42">
        <f>F23</f>
        <v>3375</v>
      </c>
      <c r="H23" s="34"/>
      <c r="I23" s="34"/>
      <c r="J23" s="34"/>
    </row>
    <row r="24" spans="1:10" x14ac:dyDescent="0.2">
      <c r="A24" s="38">
        <v>4</v>
      </c>
      <c r="B24" s="9" t="s">
        <v>88</v>
      </c>
      <c r="C24" s="22" t="s">
        <v>159</v>
      </c>
      <c r="D24" s="57">
        <v>0.86</v>
      </c>
      <c r="E24" s="21">
        <v>4500</v>
      </c>
      <c r="F24" s="42">
        <f>ROUND(D24*E24,3)</f>
        <v>3870</v>
      </c>
      <c r="G24" s="42">
        <f>F24</f>
        <v>3870</v>
      </c>
      <c r="H24" s="34"/>
      <c r="I24" s="34"/>
      <c r="J24" s="34"/>
    </row>
    <row r="25" spans="1:10" ht="38.25" x14ac:dyDescent="0.2">
      <c r="A25" s="38"/>
      <c r="B25" s="39" t="s">
        <v>176</v>
      </c>
      <c r="C25" s="22"/>
      <c r="D25" s="57"/>
      <c r="E25" s="21"/>
      <c r="F25" s="42"/>
      <c r="G25" s="42"/>
      <c r="H25" s="34"/>
      <c r="I25" s="34"/>
      <c r="J25" s="34"/>
    </row>
    <row r="26" spans="1:10" x14ac:dyDescent="0.2">
      <c r="A26" s="38">
        <v>1</v>
      </c>
      <c r="B26" s="16" t="s">
        <v>55</v>
      </c>
      <c r="C26" s="22" t="s">
        <v>159</v>
      </c>
      <c r="D26" s="57">
        <v>0.36</v>
      </c>
      <c r="E26" s="21">
        <v>4500</v>
      </c>
      <c r="F26" s="42">
        <f t="shared" si="0"/>
        <v>1620</v>
      </c>
      <c r="G26" s="42">
        <f t="shared" si="1"/>
        <v>1620</v>
      </c>
      <c r="H26" s="34"/>
      <c r="I26" s="34"/>
      <c r="J26" s="34"/>
    </row>
    <row r="27" spans="1:10" x14ac:dyDescent="0.2">
      <c r="A27" s="38">
        <v>2</v>
      </c>
      <c r="B27" s="9" t="s">
        <v>85</v>
      </c>
      <c r="C27" s="22" t="s">
        <v>159</v>
      </c>
      <c r="D27" s="57">
        <v>3.26</v>
      </c>
      <c r="E27" s="21">
        <v>5000</v>
      </c>
      <c r="F27" s="42">
        <f t="shared" si="0"/>
        <v>16300</v>
      </c>
      <c r="G27" s="42">
        <f t="shared" si="1"/>
        <v>16300</v>
      </c>
      <c r="H27" s="34"/>
      <c r="I27" s="34"/>
      <c r="J27" s="34"/>
    </row>
    <row r="28" spans="1:10" x14ac:dyDescent="0.2">
      <c r="A28" s="38">
        <v>3</v>
      </c>
      <c r="B28" s="17" t="s">
        <v>59</v>
      </c>
      <c r="C28" s="22" t="s">
        <v>159</v>
      </c>
      <c r="D28" s="57">
        <v>0.65</v>
      </c>
      <c r="E28" s="21">
        <v>4500</v>
      </c>
      <c r="F28" s="42">
        <f t="shared" si="0"/>
        <v>2925</v>
      </c>
      <c r="G28" s="42">
        <f t="shared" si="1"/>
        <v>2925</v>
      </c>
      <c r="H28" s="34"/>
      <c r="I28" s="34"/>
      <c r="J28" s="34"/>
    </row>
    <row r="29" spans="1:10" x14ac:dyDescent="0.2">
      <c r="A29" s="38">
        <v>4</v>
      </c>
      <c r="B29" s="17" t="s">
        <v>61</v>
      </c>
      <c r="C29" s="22" t="s">
        <v>159</v>
      </c>
      <c r="D29" s="57">
        <v>0.5</v>
      </c>
      <c r="E29" s="21">
        <v>5000</v>
      </c>
      <c r="F29" s="42">
        <f t="shared" si="0"/>
        <v>2500</v>
      </c>
      <c r="G29" s="42">
        <f t="shared" si="1"/>
        <v>2500</v>
      </c>
      <c r="H29" s="34"/>
      <c r="I29" s="34"/>
      <c r="J29" s="34"/>
    </row>
    <row r="30" spans="1:10" x14ac:dyDescent="0.2">
      <c r="A30" s="38">
        <v>5</v>
      </c>
      <c r="B30" s="17" t="s">
        <v>62</v>
      </c>
      <c r="C30" s="22" t="s">
        <v>159</v>
      </c>
      <c r="D30" s="57">
        <v>0.1</v>
      </c>
      <c r="E30" s="21">
        <v>4500</v>
      </c>
      <c r="F30" s="42">
        <f t="shared" si="0"/>
        <v>450</v>
      </c>
      <c r="G30" s="42">
        <f t="shared" si="1"/>
        <v>450</v>
      </c>
      <c r="H30" s="34"/>
      <c r="I30" s="34"/>
      <c r="J30" s="34"/>
    </row>
    <row r="31" spans="1:10" x14ac:dyDescent="0.2">
      <c r="A31" s="38">
        <v>6</v>
      </c>
      <c r="B31" s="9" t="s">
        <v>91</v>
      </c>
      <c r="C31" s="22" t="s">
        <v>159</v>
      </c>
      <c r="D31" s="57">
        <v>0.71</v>
      </c>
      <c r="E31" s="21">
        <v>4500</v>
      </c>
      <c r="F31" s="42">
        <f t="shared" si="0"/>
        <v>3195</v>
      </c>
      <c r="G31" s="42">
        <f t="shared" si="1"/>
        <v>3195</v>
      </c>
      <c r="H31" s="34"/>
      <c r="I31" s="34"/>
      <c r="J31" s="34"/>
    </row>
    <row r="32" spans="1:10" x14ac:dyDescent="0.2">
      <c r="A32" s="38">
        <v>7</v>
      </c>
      <c r="B32" s="9" t="s">
        <v>90</v>
      </c>
      <c r="C32" s="22" t="s">
        <v>159</v>
      </c>
      <c r="D32" s="57">
        <v>3.62</v>
      </c>
      <c r="E32" s="21">
        <v>4500</v>
      </c>
      <c r="F32" s="42">
        <f t="shared" si="0"/>
        <v>16290</v>
      </c>
      <c r="G32" s="42">
        <f t="shared" si="1"/>
        <v>16290</v>
      </c>
      <c r="H32" s="34"/>
      <c r="I32" s="34"/>
      <c r="J32" s="34"/>
    </row>
    <row r="33" spans="1:10" x14ac:dyDescent="0.2">
      <c r="A33" s="38"/>
      <c r="B33" s="43" t="s">
        <v>160</v>
      </c>
      <c r="C33" s="38"/>
      <c r="D33" s="44">
        <f>SUM(D21:D32)</f>
        <v>14.420000000000002</v>
      </c>
      <c r="E33" s="45"/>
      <c r="F33" s="46">
        <f>SUM(F21:F32)</f>
        <v>66770</v>
      </c>
      <c r="G33" s="46">
        <f>SUM(G21:G32)</f>
        <v>66770</v>
      </c>
    </row>
    <row r="35" spans="1:10" s="48" customFormat="1" ht="12.75" customHeight="1" x14ac:dyDescent="0.2">
      <c r="A35" s="220" t="s">
        <v>161</v>
      </c>
      <c r="B35" s="220"/>
      <c r="C35" s="220"/>
      <c r="D35" s="220"/>
      <c r="E35" s="220"/>
      <c r="F35" s="220"/>
      <c r="G35" s="220"/>
      <c r="H35" s="47"/>
      <c r="I35" s="47"/>
      <c r="J35" s="47"/>
    </row>
    <row r="36" spans="1:10" s="48" customFormat="1" x14ac:dyDescent="0.2">
      <c r="A36" s="220"/>
      <c r="B36" s="220"/>
      <c r="C36" s="220"/>
      <c r="D36" s="220"/>
      <c r="E36" s="220"/>
      <c r="F36" s="220"/>
      <c r="G36" s="220"/>
      <c r="H36" s="47"/>
      <c r="I36" s="47"/>
      <c r="J36" s="47"/>
    </row>
    <row r="37" spans="1:10" s="48" customFormat="1" ht="9.75" customHeight="1" x14ac:dyDescent="0.2">
      <c r="A37" s="220"/>
      <c r="B37" s="220"/>
      <c r="C37" s="220"/>
      <c r="D37" s="220"/>
      <c r="E37" s="220"/>
      <c r="F37" s="220"/>
      <c r="G37" s="220"/>
      <c r="H37" s="47"/>
      <c r="I37" s="47"/>
      <c r="J37" s="47"/>
    </row>
    <row r="38" spans="1:10" ht="23.25" customHeight="1" x14ac:dyDescent="0.2">
      <c r="A38" s="221" t="s">
        <v>162</v>
      </c>
      <c r="B38" s="221"/>
    </row>
    <row r="39" spans="1:10" x14ac:dyDescent="0.2">
      <c r="A39" s="34"/>
      <c r="B39" s="49" t="s">
        <v>163</v>
      </c>
      <c r="C39" s="222" t="s">
        <v>164</v>
      </c>
      <c r="D39" s="222"/>
      <c r="E39" s="222"/>
      <c r="F39" s="50"/>
      <c r="G39" s="50"/>
      <c r="H39" s="34"/>
      <c r="I39" s="34"/>
      <c r="J39" s="34"/>
    </row>
    <row r="40" spans="1:10" x14ac:dyDescent="0.2">
      <c r="A40" s="34"/>
      <c r="B40" s="49"/>
      <c r="C40" s="51"/>
      <c r="D40" s="51"/>
      <c r="H40" s="34"/>
      <c r="I40" s="34"/>
      <c r="J40" s="34"/>
    </row>
    <row r="41" spans="1:10" x14ac:dyDescent="0.2">
      <c r="A41" s="34"/>
      <c r="B41" s="49" t="s">
        <v>165</v>
      </c>
      <c r="C41" s="216" t="s">
        <v>166</v>
      </c>
      <c r="D41" s="216"/>
      <c r="E41" s="216"/>
      <c r="H41" s="34"/>
      <c r="I41" s="34"/>
      <c r="J41" s="34"/>
    </row>
    <row r="42" spans="1:10" x14ac:dyDescent="0.2">
      <c r="A42" s="34"/>
      <c r="B42" s="49"/>
      <c r="C42" s="51"/>
      <c r="D42" s="51"/>
      <c r="H42" s="34"/>
      <c r="I42" s="34"/>
      <c r="J42" s="34"/>
    </row>
    <row r="43" spans="1:10" x14ac:dyDescent="0.2">
      <c r="A43" s="34"/>
      <c r="B43" s="49" t="s">
        <v>167</v>
      </c>
      <c r="C43" s="222" t="s">
        <v>171</v>
      </c>
      <c r="D43" s="222"/>
      <c r="E43" s="222"/>
      <c r="H43" s="34"/>
      <c r="I43" s="34"/>
      <c r="J43" s="34"/>
    </row>
    <row r="44" spans="1:10" x14ac:dyDescent="0.2">
      <c r="A44" s="34"/>
      <c r="B44" s="49"/>
      <c r="C44" s="51"/>
      <c r="D44" s="51"/>
      <c r="H44" s="34"/>
      <c r="I44" s="34"/>
      <c r="J44" s="34"/>
    </row>
    <row r="45" spans="1:10" x14ac:dyDescent="0.2">
      <c r="A45" s="34"/>
      <c r="B45" s="52" t="s">
        <v>168</v>
      </c>
      <c r="C45" s="216" t="s">
        <v>169</v>
      </c>
      <c r="D45" s="216"/>
      <c r="E45" s="216"/>
      <c r="H45" s="34"/>
      <c r="I45" s="34"/>
      <c r="J45" s="34"/>
    </row>
  </sheetData>
  <mergeCells count="23">
    <mergeCell ref="A3:G3"/>
    <mergeCell ref="B4:G4"/>
    <mergeCell ref="A6:B6"/>
    <mergeCell ref="C6:E6"/>
    <mergeCell ref="A8:B8"/>
    <mergeCell ref="C8:F8"/>
    <mergeCell ref="A10:B10"/>
    <mergeCell ref="C10:F10"/>
    <mergeCell ref="A12:B12"/>
    <mergeCell ref="C12:G13"/>
    <mergeCell ref="A14:G14"/>
    <mergeCell ref="C45:E45"/>
    <mergeCell ref="F16:F18"/>
    <mergeCell ref="A35:G37"/>
    <mergeCell ref="A38:B38"/>
    <mergeCell ref="C39:E39"/>
    <mergeCell ref="C41:E41"/>
    <mergeCell ref="C43:E43"/>
    <mergeCell ref="A16:A18"/>
    <mergeCell ref="B16:B18"/>
    <mergeCell ref="C16:C18"/>
    <mergeCell ref="D16:D18"/>
    <mergeCell ref="E16:E18"/>
  </mergeCells>
  <pageMargins left="0.70866141732283472" right="0.70866141732283472" top="0.43307086614173229" bottom="0.47244094488188981" header="0.31496062992125984" footer="0.31496062992125984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7" zoomScaleNormal="100" workbookViewId="0">
      <selection activeCell="A4" sqref="A4"/>
    </sheetView>
  </sheetViews>
  <sheetFormatPr defaultRowHeight="12.75" x14ac:dyDescent="0.2"/>
  <cols>
    <col min="1" max="1" width="4.140625" style="32" customWidth="1"/>
    <col min="2" max="2" width="41.140625" style="32" customWidth="1"/>
    <col min="3" max="3" width="10.140625" style="32" customWidth="1"/>
    <col min="4" max="4" width="7.7109375" style="32" customWidth="1"/>
    <col min="5" max="5" width="14.42578125" style="32" customWidth="1"/>
    <col min="6" max="6" width="12.140625" style="32" customWidth="1"/>
    <col min="7" max="7" width="16.7109375" style="32" customWidth="1"/>
    <col min="8" max="10" width="9.140625" style="32"/>
    <col min="11" max="16384" width="9.140625" style="34"/>
  </cols>
  <sheetData>
    <row r="1" spans="1:10" ht="15" customHeight="1" x14ac:dyDescent="0.25">
      <c r="A1" t="s">
        <v>139</v>
      </c>
      <c r="C1" s="33"/>
      <c r="D1" s="33"/>
      <c r="E1" s="33"/>
      <c r="F1" s="33"/>
      <c r="G1" s="33"/>
      <c r="H1" s="34"/>
      <c r="I1" s="34"/>
      <c r="J1" s="34"/>
    </row>
    <row r="3" spans="1:10" x14ac:dyDescent="0.2">
      <c r="A3" s="224" t="s">
        <v>185</v>
      </c>
      <c r="B3" s="224"/>
      <c r="C3" s="224"/>
      <c r="D3" s="224"/>
      <c r="E3" s="224"/>
      <c r="F3" s="224"/>
      <c r="G3" s="224"/>
    </row>
    <row r="4" spans="1:10" ht="21" customHeight="1" x14ac:dyDescent="0.2">
      <c r="B4" s="224" t="s">
        <v>141</v>
      </c>
      <c r="C4" s="224"/>
      <c r="D4" s="224"/>
      <c r="E4" s="224"/>
      <c r="F4" s="224"/>
      <c r="G4" s="224"/>
    </row>
    <row r="6" spans="1:10" ht="18.75" customHeight="1" x14ac:dyDescent="0.2">
      <c r="A6" s="221" t="s">
        <v>142</v>
      </c>
      <c r="B6" s="221"/>
      <c r="C6" s="221" t="s">
        <v>0</v>
      </c>
      <c r="D6" s="221"/>
      <c r="E6" s="221"/>
      <c r="F6" s="35"/>
    </row>
    <row r="7" spans="1:10" x14ac:dyDescent="0.2">
      <c r="A7" s="35"/>
      <c r="B7" s="35"/>
      <c r="C7" s="35"/>
      <c r="D7" s="35"/>
      <c r="E7" s="35"/>
      <c r="F7" s="35"/>
    </row>
    <row r="8" spans="1:10" ht="40.5" customHeight="1" x14ac:dyDescent="0.2">
      <c r="A8" s="225" t="s">
        <v>143</v>
      </c>
      <c r="B8" s="225"/>
      <c r="C8" s="221" t="s">
        <v>144</v>
      </c>
      <c r="D8" s="221"/>
      <c r="E8" s="221"/>
      <c r="F8" s="221"/>
    </row>
    <row r="9" spans="1:10" x14ac:dyDescent="0.2">
      <c r="A9" s="35"/>
      <c r="B9" s="35"/>
      <c r="C9" s="36"/>
      <c r="D9" s="36"/>
      <c r="E9" s="36"/>
      <c r="F9" s="35"/>
    </row>
    <row r="10" spans="1:10" ht="29.25" customHeight="1" x14ac:dyDescent="0.2">
      <c r="A10" s="221" t="s">
        <v>145</v>
      </c>
      <c r="B10" s="221"/>
      <c r="C10" s="221" t="s">
        <v>146</v>
      </c>
      <c r="D10" s="221"/>
      <c r="E10" s="221"/>
      <c r="F10" s="221"/>
    </row>
    <row r="11" spans="1:10" ht="7.5" customHeight="1" x14ac:dyDescent="0.2">
      <c r="A11" s="35"/>
      <c r="B11" s="35"/>
      <c r="C11" s="35"/>
      <c r="D11" s="35"/>
      <c r="E11" s="35"/>
      <c r="F11" s="35"/>
    </row>
    <row r="12" spans="1:10" ht="12.75" customHeight="1" x14ac:dyDescent="0.2">
      <c r="A12" s="221" t="s">
        <v>147</v>
      </c>
      <c r="B12" s="221"/>
      <c r="C12" s="223" t="s">
        <v>148</v>
      </c>
      <c r="D12" s="223"/>
      <c r="E12" s="223"/>
      <c r="F12" s="223"/>
      <c r="G12" s="223"/>
    </row>
    <row r="13" spans="1:10" ht="6.75" customHeight="1" x14ac:dyDescent="0.2">
      <c r="A13" s="35"/>
      <c r="B13" s="35"/>
      <c r="C13" s="223"/>
      <c r="D13" s="223"/>
      <c r="E13" s="223"/>
      <c r="F13" s="223"/>
      <c r="G13" s="223"/>
    </row>
    <row r="14" spans="1:10" ht="30" customHeight="1" x14ac:dyDescent="0.2">
      <c r="A14" s="221" t="s">
        <v>179</v>
      </c>
      <c r="B14" s="221"/>
      <c r="C14" s="221"/>
      <c r="D14" s="221"/>
      <c r="E14" s="221"/>
      <c r="F14" s="221"/>
      <c r="G14" s="221"/>
    </row>
    <row r="15" spans="1:10" x14ac:dyDescent="0.2">
      <c r="A15" s="35"/>
      <c r="B15" s="35"/>
      <c r="C15" s="35"/>
      <c r="D15" s="35"/>
      <c r="E15" s="35"/>
      <c r="F15" s="35"/>
    </row>
    <row r="16" spans="1:10" ht="51.75" customHeight="1" x14ac:dyDescent="0.2">
      <c r="A16" s="217" t="s">
        <v>149</v>
      </c>
      <c r="B16" s="217" t="s">
        <v>150</v>
      </c>
      <c r="C16" s="217" t="s">
        <v>151</v>
      </c>
      <c r="D16" s="217" t="s">
        <v>152</v>
      </c>
      <c r="E16" s="217" t="s">
        <v>153</v>
      </c>
      <c r="F16" s="217" t="s">
        <v>154</v>
      </c>
      <c r="G16" s="37" t="s">
        <v>155</v>
      </c>
    </row>
    <row r="17" spans="1:10" ht="12.75" customHeight="1" x14ac:dyDescent="0.2">
      <c r="A17" s="218"/>
      <c r="B17" s="218"/>
      <c r="C17" s="218"/>
      <c r="D17" s="218"/>
      <c r="E17" s="218"/>
      <c r="F17" s="218"/>
      <c r="G17" s="37" t="s">
        <v>156</v>
      </c>
      <c r="H17" s="34"/>
      <c r="I17" s="34"/>
      <c r="J17" s="34"/>
    </row>
    <row r="18" spans="1:10" ht="12.75" customHeight="1" x14ac:dyDescent="0.2">
      <c r="A18" s="219"/>
      <c r="B18" s="219"/>
      <c r="C18" s="219"/>
      <c r="D18" s="219"/>
      <c r="E18" s="219"/>
      <c r="F18" s="219"/>
      <c r="G18" s="37" t="s">
        <v>157</v>
      </c>
      <c r="H18" s="34"/>
      <c r="I18" s="34"/>
      <c r="J18" s="34"/>
    </row>
    <row r="19" spans="1:10" x14ac:dyDescent="0.2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4"/>
      <c r="I19" s="34"/>
      <c r="J19" s="34"/>
    </row>
    <row r="20" spans="1:10" ht="25.5" customHeight="1" x14ac:dyDescent="0.2">
      <c r="A20" s="38"/>
      <c r="B20" s="60" t="s">
        <v>175</v>
      </c>
      <c r="C20" s="38"/>
      <c r="D20" s="38"/>
      <c r="E20" s="41"/>
      <c r="F20" s="41"/>
      <c r="G20" s="38"/>
      <c r="H20" s="34"/>
      <c r="I20" s="34"/>
      <c r="J20" s="34"/>
    </row>
    <row r="21" spans="1:10" x14ac:dyDescent="0.2">
      <c r="A21" s="38">
        <v>1</v>
      </c>
      <c r="B21" s="18" t="s">
        <v>95</v>
      </c>
      <c r="C21" s="22" t="s">
        <v>159</v>
      </c>
      <c r="D21" s="57">
        <v>0.34</v>
      </c>
      <c r="E21" s="21">
        <v>4000</v>
      </c>
      <c r="F21" s="42">
        <f>ROUND(D21*E21,3)</f>
        <v>1360</v>
      </c>
      <c r="G21" s="42">
        <f>F21</f>
        <v>1360</v>
      </c>
      <c r="H21" s="34"/>
      <c r="I21" s="34"/>
      <c r="J21" s="34"/>
    </row>
    <row r="22" spans="1:10" ht="38.25" x14ac:dyDescent="0.2">
      <c r="A22" s="38"/>
      <c r="B22" s="60" t="s">
        <v>176</v>
      </c>
      <c r="C22" s="22"/>
      <c r="D22" s="57"/>
      <c r="E22" s="21"/>
      <c r="F22" s="42"/>
      <c r="G22" s="42"/>
      <c r="H22" s="34"/>
      <c r="I22" s="34"/>
      <c r="J22" s="34"/>
    </row>
    <row r="23" spans="1:10" x14ac:dyDescent="0.2">
      <c r="A23" s="38">
        <v>1</v>
      </c>
      <c r="B23" s="17" t="s">
        <v>64</v>
      </c>
      <c r="C23" s="22" t="s">
        <v>159</v>
      </c>
      <c r="D23" s="57">
        <v>0.06</v>
      </c>
      <c r="E23" s="21">
        <v>5000</v>
      </c>
      <c r="F23" s="42">
        <f t="shared" ref="F23:F38" si="0">ROUND(D23*E23,3)</f>
        <v>300</v>
      </c>
      <c r="G23" s="42">
        <f t="shared" ref="G23:G38" si="1">F23</f>
        <v>300</v>
      </c>
      <c r="H23" s="34"/>
      <c r="I23" s="34"/>
      <c r="J23" s="34"/>
    </row>
    <row r="24" spans="1:10" x14ac:dyDescent="0.2">
      <c r="A24" s="38">
        <v>2</v>
      </c>
      <c r="B24" s="17" t="s">
        <v>66</v>
      </c>
      <c r="C24" s="22" t="s">
        <v>159</v>
      </c>
      <c r="D24" s="57">
        <v>3.55</v>
      </c>
      <c r="E24" s="21">
        <v>5000</v>
      </c>
      <c r="F24" s="42">
        <f t="shared" si="0"/>
        <v>17750</v>
      </c>
      <c r="G24" s="42">
        <f t="shared" si="1"/>
        <v>17750</v>
      </c>
      <c r="H24" s="34"/>
      <c r="I24" s="34"/>
      <c r="J24" s="34"/>
    </row>
    <row r="25" spans="1:10" x14ac:dyDescent="0.2">
      <c r="A25" s="38">
        <v>3</v>
      </c>
      <c r="B25" s="17" t="s">
        <v>70</v>
      </c>
      <c r="C25" s="22" t="s">
        <v>159</v>
      </c>
      <c r="D25" s="57">
        <v>0.33</v>
      </c>
      <c r="E25" s="21">
        <v>5000</v>
      </c>
      <c r="F25" s="42">
        <f t="shared" si="0"/>
        <v>1650</v>
      </c>
      <c r="G25" s="42">
        <f t="shared" si="1"/>
        <v>1650</v>
      </c>
      <c r="H25" s="34"/>
      <c r="I25" s="34"/>
      <c r="J25" s="34"/>
    </row>
    <row r="26" spans="1:10" x14ac:dyDescent="0.2">
      <c r="A26" s="38">
        <v>4</v>
      </c>
      <c r="B26" s="18" t="s">
        <v>135</v>
      </c>
      <c r="C26" s="22" t="s">
        <v>159</v>
      </c>
      <c r="D26" s="57">
        <v>1.18</v>
      </c>
      <c r="E26" s="21">
        <v>4500</v>
      </c>
      <c r="F26" s="42">
        <f t="shared" si="0"/>
        <v>5310</v>
      </c>
      <c r="G26" s="42">
        <f t="shared" si="1"/>
        <v>5310</v>
      </c>
      <c r="H26" s="34"/>
      <c r="I26" s="34"/>
      <c r="J26" s="34"/>
    </row>
    <row r="27" spans="1:10" x14ac:dyDescent="0.2">
      <c r="A27" s="38">
        <v>5</v>
      </c>
      <c r="B27" s="18" t="s">
        <v>86</v>
      </c>
      <c r="C27" s="22" t="s">
        <v>159</v>
      </c>
      <c r="D27" s="57">
        <v>0.35</v>
      </c>
      <c r="E27" s="21">
        <v>4500</v>
      </c>
      <c r="F27" s="42">
        <f t="shared" si="0"/>
        <v>1575</v>
      </c>
      <c r="G27" s="42">
        <f t="shared" si="1"/>
        <v>1575</v>
      </c>
      <c r="H27" s="34"/>
      <c r="I27" s="34"/>
      <c r="J27" s="34"/>
    </row>
    <row r="28" spans="1:10" x14ac:dyDescent="0.2">
      <c r="A28" s="38">
        <v>6</v>
      </c>
      <c r="B28" s="16" t="s">
        <v>75</v>
      </c>
      <c r="C28" s="22" t="s">
        <v>159</v>
      </c>
      <c r="D28" s="57">
        <v>0.5</v>
      </c>
      <c r="E28" s="21">
        <v>4500</v>
      </c>
      <c r="F28" s="42">
        <f t="shared" si="0"/>
        <v>2250</v>
      </c>
      <c r="G28" s="42">
        <f t="shared" si="1"/>
        <v>2250</v>
      </c>
      <c r="H28" s="34"/>
      <c r="I28" s="34"/>
      <c r="J28" s="34"/>
    </row>
    <row r="29" spans="1:10" x14ac:dyDescent="0.2">
      <c r="A29" s="38">
        <v>7</v>
      </c>
      <c r="B29" s="18" t="s">
        <v>39</v>
      </c>
      <c r="C29" s="22" t="s">
        <v>159</v>
      </c>
      <c r="D29" s="57">
        <v>0.05</v>
      </c>
      <c r="E29" s="21">
        <v>4500</v>
      </c>
      <c r="F29" s="42">
        <f t="shared" si="0"/>
        <v>225</v>
      </c>
      <c r="G29" s="42">
        <f t="shared" si="1"/>
        <v>225</v>
      </c>
      <c r="H29" s="34"/>
      <c r="I29" s="34"/>
      <c r="J29" s="34"/>
    </row>
    <row r="30" spans="1:10" x14ac:dyDescent="0.2">
      <c r="A30" s="38">
        <v>8</v>
      </c>
      <c r="B30" s="9" t="s">
        <v>94</v>
      </c>
      <c r="C30" s="22" t="s">
        <v>159</v>
      </c>
      <c r="D30" s="57">
        <v>0.26</v>
      </c>
      <c r="E30" s="21">
        <v>5000</v>
      </c>
      <c r="F30" s="42">
        <f t="shared" si="0"/>
        <v>1300</v>
      </c>
      <c r="G30" s="42">
        <f t="shared" si="1"/>
        <v>1300</v>
      </c>
      <c r="H30" s="34"/>
      <c r="I30" s="34"/>
      <c r="J30" s="34"/>
    </row>
    <row r="31" spans="1:10" x14ac:dyDescent="0.2">
      <c r="A31" s="38">
        <v>9</v>
      </c>
      <c r="B31" s="16" t="s">
        <v>76</v>
      </c>
      <c r="C31" s="22" t="s">
        <v>159</v>
      </c>
      <c r="D31" s="57">
        <v>0.61</v>
      </c>
      <c r="E31" s="21">
        <v>5000</v>
      </c>
      <c r="F31" s="42">
        <f t="shared" si="0"/>
        <v>3050</v>
      </c>
      <c r="G31" s="42">
        <f t="shared" si="1"/>
        <v>3050</v>
      </c>
      <c r="H31" s="34"/>
      <c r="I31" s="34"/>
      <c r="J31" s="34"/>
    </row>
    <row r="32" spans="1:10" x14ac:dyDescent="0.2">
      <c r="A32" s="38">
        <v>10</v>
      </c>
      <c r="B32" s="16" t="s">
        <v>77</v>
      </c>
      <c r="C32" s="22" t="s">
        <v>159</v>
      </c>
      <c r="D32" s="57">
        <v>0.09</v>
      </c>
      <c r="E32" s="21">
        <v>5000</v>
      </c>
      <c r="F32" s="42">
        <f t="shared" si="0"/>
        <v>450</v>
      </c>
      <c r="G32" s="42">
        <f t="shared" si="1"/>
        <v>450</v>
      </c>
      <c r="H32" s="34"/>
      <c r="I32" s="34"/>
      <c r="J32" s="34"/>
    </row>
    <row r="33" spans="1:10" x14ac:dyDescent="0.2">
      <c r="A33" s="38">
        <v>11</v>
      </c>
      <c r="B33" s="16" t="s">
        <v>78</v>
      </c>
      <c r="C33" s="22" t="s">
        <v>159</v>
      </c>
      <c r="D33" s="57">
        <v>1</v>
      </c>
      <c r="E33" s="21">
        <v>4500</v>
      </c>
      <c r="F33" s="42">
        <f t="shared" si="0"/>
        <v>4500</v>
      </c>
      <c r="G33" s="42">
        <f t="shared" si="1"/>
        <v>4500</v>
      </c>
      <c r="H33" s="34"/>
      <c r="I33" s="34"/>
      <c r="J33" s="34"/>
    </row>
    <row r="34" spans="1:10" x14ac:dyDescent="0.2">
      <c r="A34" s="38">
        <v>12</v>
      </c>
      <c r="B34" s="16" t="s">
        <v>80</v>
      </c>
      <c r="C34" s="22" t="s">
        <v>159</v>
      </c>
      <c r="D34" s="57">
        <v>2</v>
      </c>
      <c r="E34" s="21">
        <v>5000</v>
      </c>
      <c r="F34" s="42">
        <f t="shared" si="0"/>
        <v>10000</v>
      </c>
      <c r="G34" s="42">
        <f t="shared" si="1"/>
        <v>10000</v>
      </c>
      <c r="H34" s="34"/>
      <c r="I34" s="34"/>
      <c r="J34" s="34"/>
    </row>
    <row r="35" spans="1:10" x14ac:dyDescent="0.2">
      <c r="A35" s="38">
        <v>13</v>
      </c>
      <c r="B35" s="16" t="s">
        <v>81</v>
      </c>
      <c r="C35" s="22" t="s">
        <v>159</v>
      </c>
      <c r="D35" s="57">
        <v>0.2</v>
      </c>
      <c r="E35" s="21">
        <v>5000</v>
      </c>
      <c r="F35" s="42">
        <f t="shared" si="0"/>
        <v>1000</v>
      </c>
      <c r="G35" s="42">
        <f t="shared" si="1"/>
        <v>1000</v>
      </c>
      <c r="H35" s="34"/>
      <c r="I35" s="34"/>
      <c r="J35" s="34"/>
    </row>
    <row r="36" spans="1:10" x14ac:dyDescent="0.2">
      <c r="A36" s="38">
        <v>14</v>
      </c>
      <c r="B36" s="16" t="s">
        <v>82</v>
      </c>
      <c r="C36" s="22" t="s">
        <v>159</v>
      </c>
      <c r="D36" s="57">
        <v>1.2</v>
      </c>
      <c r="E36" s="21">
        <v>5000</v>
      </c>
      <c r="F36" s="42">
        <f t="shared" si="0"/>
        <v>6000</v>
      </c>
      <c r="G36" s="42">
        <f t="shared" si="1"/>
        <v>6000</v>
      </c>
      <c r="H36" s="34"/>
      <c r="I36" s="34"/>
      <c r="J36" s="34"/>
    </row>
    <row r="37" spans="1:10" x14ac:dyDescent="0.2">
      <c r="A37" s="38">
        <v>15</v>
      </c>
      <c r="B37" s="16" t="s">
        <v>83</v>
      </c>
      <c r="C37" s="22" t="s">
        <v>159</v>
      </c>
      <c r="D37" s="57">
        <v>0.12</v>
      </c>
      <c r="E37" s="21">
        <v>4500</v>
      </c>
      <c r="F37" s="42">
        <f t="shared" si="0"/>
        <v>540</v>
      </c>
      <c r="G37" s="42">
        <f t="shared" si="1"/>
        <v>540</v>
      </c>
      <c r="H37" s="34"/>
      <c r="I37" s="34"/>
      <c r="J37" s="34"/>
    </row>
    <row r="38" spans="1:10" x14ac:dyDescent="0.2">
      <c r="A38" s="38">
        <v>16</v>
      </c>
      <c r="B38" s="18" t="s">
        <v>92</v>
      </c>
      <c r="C38" s="22" t="s">
        <v>159</v>
      </c>
      <c r="D38" s="57">
        <v>0.59</v>
      </c>
      <c r="E38" s="21">
        <v>4000</v>
      </c>
      <c r="F38" s="42">
        <f t="shared" si="0"/>
        <v>2360</v>
      </c>
      <c r="G38" s="42">
        <f t="shared" si="1"/>
        <v>2360</v>
      </c>
      <c r="H38" s="34"/>
      <c r="I38" s="34"/>
      <c r="J38" s="34"/>
    </row>
    <row r="39" spans="1:10" x14ac:dyDescent="0.2">
      <c r="A39" s="38"/>
      <c r="B39" s="43" t="s">
        <v>160</v>
      </c>
      <c r="C39" s="38"/>
      <c r="D39" s="44">
        <f>SUM(D21:D38)</f>
        <v>12.429999999999996</v>
      </c>
      <c r="E39" s="45"/>
      <c r="F39" s="46">
        <f>SUM(F21:F38)</f>
        <v>59620</v>
      </c>
      <c r="G39" s="46">
        <f>SUM(G21:G38)</f>
        <v>59620</v>
      </c>
    </row>
    <row r="41" spans="1:10" s="48" customFormat="1" ht="12.75" customHeight="1" x14ac:dyDescent="0.2">
      <c r="A41" s="220" t="s">
        <v>161</v>
      </c>
      <c r="B41" s="220"/>
      <c r="C41" s="220"/>
      <c r="D41" s="220"/>
      <c r="E41" s="220"/>
      <c r="F41" s="220"/>
      <c r="G41" s="220"/>
      <c r="H41" s="47"/>
      <c r="I41" s="47"/>
      <c r="J41" s="47"/>
    </row>
    <row r="42" spans="1:10" s="48" customFormat="1" x14ac:dyDescent="0.2">
      <c r="A42" s="220"/>
      <c r="B42" s="220"/>
      <c r="C42" s="220"/>
      <c r="D42" s="220"/>
      <c r="E42" s="220"/>
      <c r="F42" s="220"/>
      <c r="G42" s="220"/>
      <c r="H42" s="47"/>
      <c r="I42" s="47"/>
      <c r="J42" s="47"/>
    </row>
    <row r="43" spans="1:10" s="48" customFormat="1" ht="9.75" customHeight="1" x14ac:dyDescent="0.2">
      <c r="A43" s="220"/>
      <c r="B43" s="220"/>
      <c r="C43" s="220"/>
      <c r="D43" s="220"/>
      <c r="E43" s="220"/>
      <c r="F43" s="220"/>
      <c r="G43" s="220"/>
      <c r="H43" s="47"/>
      <c r="I43" s="47"/>
      <c r="J43" s="47"/>
    </row>
    <row r="44" spans="1:10" ht="23.25" customHeight="1" x14ac:dyDescent="0.2">
      <c r="A44" s="221" t="s">
        <v>162</v>
      </c>
      <c r="B44" s="221"/>
    </row>
    <row r="45" spans="1:10" x14ac:dyDescent="0.2">
      <c r="A45" s="34"/>
      <c r="B45" s="49" t="s">
        <v>163</v>
      </c>
      <c r="C45" s="222" t="s">
        <v>164</v>
      </c>
      <c r="D45" s="222"/>
      <c r="E45" s="222"/>
      <c r="F45" s="50"/>
      <c r="G45" s="50"/>
      <c r="H45" s="34"/>
      <c r="I45" s="34"/>
      <c r="J45" s="34"/>
    </row>
    <row r="46" spans="1:10" x14ac:dyDescent="0.2">
      <c r="A46" s="34"/>
      <c r="B46" s="49"/>
      <c r="C46" s="51"/>
      <c r="D46" s="51"/>
      <c r="H46" s="34"/>
      <c r="I46" s="34"/>
      <c r="J46" s="34"/>
    </row>
    <row r="47" spans="1:10" x14ac:dyDescent="0.2">
      <c r="A47" s="34"/>
      <c r="B47" s="49" t="s">
        <v>165</v>
      </c>
      <c r="C47" s="216" t="s">
        <v>166</v>
      </c>
      <c r="D47" s="216"/>
      <c r="E47" s="216"/>
      <c r="H47" s="34"/>
      <c r="I47" s="34"/>
      <c r="J47" s="34"/>
    </row>
    <row r="48" spans="1:10" x14ac:dyDescent="0.2">
      <c r="A48" s="34"/>
      <c r="B48" s="49"/>
      <c r="C48" s="51"/>
      <c r="D48" s="51"/>
      <c r="H48" s="34"/>
      <c r="I48" s="34"/>
      <c r="J48" s="34"/>
    </row>
    <row r="49" spans="1:10" x14ac:dyDescent="0.2">
      <c r="A49" s="34"/>
      <c r="B49" s="49" t="s">
        <v>167</v>
      </c>
      <c r="C49" s="222" t="s">
        <v>171</v>
      </c>
      <c r="D49" s="222"/>
      <c r="E49" s="222"/>
      <c r="H49" s="34"/>
      <c r="I49" s="34"/>
      <c r="J49" s="34"/>
    </row>
    <row r="50" spans="1:10" x14ac:dyDescent="0.2">
      <c r="A50" s="34"/>
      <c r="B50" s="49"/>
      <c r="C50" s="51"/>
      <c r="D50" s="51"/>
      <c r="H50" s="34"/>
      <c r="I50" s="34"/>
      <c r="J50" s="34"/>
    </row>
    <row r="51" spans="1:10" x14ac:dyDescent="0.2">
      <c r="A51" s="34"/>
      <c r="B51" s="52" t="s">
        <v>168</v>
      </c>
      <c r="C51" s="216" t="s">
        <v>169</v>
      </c>
      <c r="D51" s="216"/>
      <c r="E51" s="216"/>
      <c r="H51" s="34"/>
      <c r="I51" s="34"/>
      <c r="J51" s="34"/>
    </row>
  </sheetData>
  <mergeCells count="23">
    <mergeCell ref="A3:G3"/>
    <mergeCell ref="B4:G4"/>
    <mergeCell ref="A6:B6"/>
    <mergeCell ref="C6:E6"/>
    <mergeCell ref="A8:B8"/>
    <mergeCell ref="C8:F8"/>
    <mergeCell ref="A10:B10"/>
    <mergeCell ref="C10:F10"/>
    <mergeCell ref="A12:B12"/>
    <mergeCell ref="C12:G13"/>
    <mergeCell ref="A14:G14"/>
    <mergeCell ref="C51:E51"/>
    <mergeCell ref="F16:F18"/>
    <mergeCell ref="A41:G43"/>
    <mergeCell ref="A44:B44"/>
    <mergeCell ref="C45:E45"/>
    <mergeCell ref="C47:E47"/>
    <mergeCell ref="C49:E49"/>
    <mergeCell ref="A16:A18"/>
    <mergeCell ref="B16:B18"/>
    <mergeCell ref="C16:C18"/>
    <mergeCell ref="D16:D18"/>
    <mergeCell ref="E16:E18"/>
  </mergeCells>
  <pageMargins left="0.70866141732283472" right="0.70866141732283472" top="0.43307086614173229" bottom="0.47244094488188981" header="0.31496062992125984" footer="0.31496062992125984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opLeftCell="A7" zoomScaleNormal="100" workbookViewId="0">
      <selection activeCell="A4" sqref="A4"/>
    </sheetView>
  </sheetViews>
  <sheetFormatPr defaultRowHeight="12.75" x14ac:dyDescent="0.2"/>
  <cols>
    <col min="1" max="1" width="4.140625" style="32" customWidth="1"/>
    <col min="2" max="2" width="41.140625" style="32" customWidth="1"/>
    <col min="3" max="3" width="10.140625" style="32" customWidth="1"/>
    <col min="4" max="4" width="7.7109375" style="32" customWidth="1"/>
    <col min="5" max="5" width="14.42578125" style="32" customWidth="1"/>
    <col min="6" max="6" width="12.140625" style="32" customWidth="1"/>
    <col min="7" max="7" width="16.7109375" style="32" customWidth="1"/>
    <col min="8" max="10" width="9.140625" style="32"/>
    <col min="11" max="16384" width="9.140625" style="34"/>
  </cols>
  <sheetData>
    <row r="1" spans="1:10" ht="15" customHeight="1" x14ac:dyDescent="0.25">
      <c r="A1" t="s">
        <v>139</v>
      </c>
      <c r="C1" s="33"/>
      <c r="D1" s="33"/>
      <c r="E1" s="33"/>
      <c r="F1" s="33"/>
      <c r="G1" s="33"/>
      <c r="H1" s="34"/>
      <c r="I1" s="34"/>
      <c r="J1" s="34"/>
    </row>
    <row r="3" spans="1:10" x14ac:dyDescent="0.2">
      <c r="A3" s="224" t="s">
        <v>186</v>
      </c>
      <c r="B3" s="224"/>
      <c r="C3" s="224"/>
      <c r="D3" s="224"/>
      <c r="E3" s="224"/>
      <c r="F3" s="224"/>
      <c r="G3" s="224"/>
    </row>
    <row r="4" spans="1:10" ht="21" customHeight="1" x14ac:dyDescent="0.2">
      <c r="B4" s="224" t="s">
        <v>141</v>
      </c>
      <c r="C4" s="224"/>
      <c r="D4" s="224"/>
      <c r="E4" s="224"/>
      <c r="F4" s="224"/>
      <c r="G4" s="224"/>
    </row>
    <row r="6" spans="1:10" ht="18.75" customHeight="1" x14ac:dyDescent="0.2">
      <c r="A6" s="221" t="s">
        <v>142</v>
      </c>
      <c r="B6" s="221"/>
      <c r="C6" s="221" t="s">
        <v>0</v>
      </c>
      <c r="D6" s="221"/>
      <c r="E6" s="221"/>
      <c r="F6" s="35"/>
    </row>
    <row r="7" spans="1:10" x14ac:dyDescent="0.2">
      <c r="A7" s="35"/>
      <c r="B7" s="35"/>
      <c r="C7" s="35"/>
      <c r="D7" s="35"/>
      <c r="E7" s="35"/>
      <c r="F7" s="35"/>
    </row>
    <row r="8" spans="1:10" ht="40.5" customHeight="1" x14ac:dyDescent="0.2">
      <c r="A8" s="225" t="s">
        <v>143</v>
      </c>
      <c r="B8" s="225"/>
      <c r="C8" s="221" t="s">
        <v>144</v>
      </c>
      <c r="D8" s="221"/>
      <c r="E8" s="221"/>
      <c r="F8" s="221"/>
    </row>
    <row r="9" spans="1:10" x14ac:dyDescent="0.2">
      <c r="A9" s="35"/>
      <c r="B9" s="35"/>
      <c r="C9" s="36"/>
      <c r="D9" s="36"/>
      <c r="E9" s="36"/>
      <c r="F9" s="35"/>
    </row>
    <row r="10" spans="1:10" ht="29.25" customHeight="1" x14ac:dyDescent="0.2">
      <c r="A10" s="221" t="s">
        <v>145</v>
      </c>
      <c r="B10" s="221"/>
      <c r="C10" s="221" t="s">
        <v>146</v>
      </c>
      <c r="D10" s="221"/>
      <c r="E10" s="221"/>
      <c r="F10" s="221"/>
    </row>
    <row r="11" spans="1:10" ht="7.5" customHeight="1" x14ac:dyDescent="0.2">
      <c r="A11" s="35"/>
      <c r="B11" s="35"/>
      <c r="C11" s="35"/>
      <c r="D11" s="35"/>
      <c r="E11" s="35"/>
      <c r="F11" s="35"/>
    </row>
    <row r="12" spans="1:10" ht="12.75" customHeight="1" x14ac:dyDescent="0.2">
      <c r="A12" s="221" t="s">
        <v>147</v>
      </c>
      <c r="B12" s="221"/>
      <c r="C12" s="223" t="s">
        <v>148</v>
      </c>
      <c r="D12" s="223"/>
      <c r="E12" s="223"/>
      <c r="F12" s="223"/>
      <c r="G12" s="223"/>
    </row>
    <row r="13" spans="1:10" ht="6.75" customHeight="1" x14ac:dyDescent="0.2">
      <c r="A13" s="35"/>
      <c r="B13" s="35"/>
      <c r="C13" s="223"/>
      <c r="D13" s="223"/>
      <c r="E13" s="223"/>
      <c r="F13" s="223"/>
      <c r="G13" s="223"/>
    </row>
    <row r="14" spans="1:10" ht="30" customHeight="1" x14ac:dyDescent="0.2">
      <c r="A14" s="221" t="s">
        <v>177</v>
      </c>
      <c r="B14" s="221"/>
      <c r="C14" s="221"/>
      <c r="D14" s="221"/>
      <c r="E14" s="221"/>
      <c r="F14" s="221"/>
      <c r="G14" s="221"/>
    </row>
    <row r="15" spans="1:10" x14ac:dyDescent="0.2">
      <c r="A15" s="35"/>
      <c r="B15" s="35"/>
      <c r="C15" s="35"/>
      <c r="D15" s="35"/>
      <c r="E15" s="35"/>
      <c r="F15" s="35"/>
    </row>
    <row r="16" spans="1:10" ht="51.75" customHeight="1" x14ac:dyDescent="0.2">
      <c r="A16" s="217" t="s">
        <v>149</v>
      </c>
      <c r="B16" s="217" t="s">
        <v>150</v>
      </c>
      <c r="C16" s="217" t="s">
        <v>151</v>
      </c>
      <c r="D16" s="217" t="s">
        <v>152</v>
      </c>
      <c r="E16" s="217" t="s">
        <v>153</v>
      </c>
      <c r="F16" s="217" t="s">
        <v>154</v>
      </c>
      <c r="G16" s="37" t="s">
        <v>155</v>
      </c>
    </row>
    <row r="17" spans="1:10" ht="12.75" customHeight="1" x14ac:dyDescent="0.2">
      <c r="A17" s="218"/>
      <c r="B17" s="218"/>
      <c r="C17" s="218"/>
      <c r="D17" s="218"/>
      <c r="E17" s="218"/>
      <c r="F17" s="218"/>
      <c r="G17" s="37" t="s">
        <v>156</v>
      </c>
      <c r="H17" s="34"/>
      <c r="I17" s="34"/>
      <c r="J17" s="34"/>
    </row>
    <row r="18" spans="1:10" ht="12.75" customHeight="1" x14ac:dyDescent="0.2">
      <c r="A18" s="219"/>
      <c r="B18" s="219"/>
      <c r="C18" s="219"/>
      <c r="D18" s="219"/>
      <c r="E18" s="219"/>
      <c r="F18" s="219"/>
      <c r="G18" s="37" t="s">
        <v>157</v>
      </c>
      <c r="H18" s="34"/>
      <c r="I18" s="34"/>
      <c r="J18" s="34"/>
    </row>
    <row r="19" spans="1:10" x14ac:dyDescent="0.2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4"/>
      <c r="I19" s="34"/>
      <c r="J19" s="34"/>
    </row>
    <row r="20" spans="1:10" ht="38.25" x14ac:dyDescent="0.2">
      <c r="A20" s="38"/>
      <c r="B20" s="60" t="s">
        <v>178</v>
      </c>
      <c r="C20" s="22"/>
      <c r="D20" s="57"/>
      <c r="E20" s="21"/>
      <c r="F20" s="42"/>
      <c r="G20" s="42"/>
      <c r="H20" s="34"/>
      <c r="I20" s="34"/>
      <c r="J20" s="34"/>
    </row>
    <row r="21" spans="1:10" x14ac:dyDescent="0.2">
      <c r="A21" s="38">
        <v>1</v>
      </c>
      <c r="B21" s="10" t="s">
        <v>70</v>
      </c>
      <c r="C21" s="22" t="s">
        <v>159</v>
      </c>
      <c r="D21" s="58">
        <v>0.49</v>
      </c>
      <c r="E21" s="19">
        <v>4000</v>
      </c>
      <c r="F21" s="42">
        <f t="shared" ref="F21:F39" si="0">ROUND(D21*E21,3)</f>
        <v>1960</v>
      </c>
      <c r="G21" s="42">
        <f t="shared" ref="G21:G39" si="1">F21</f>
        <v>1960</v>
      </c>
      <c r="H21" s="34"/>
      <c r="I21" s="34"/>
      <c r="J21" s="34"/>
    </row>
    <row r="22" spans="1:10" x14ac:dyDescent="0.2">
      <c r="A22" s="38">
        <v>2</v>
      </c>
      <c r="B22" s="4" t="s">
        <v>38</v>
      </c>
      <c r="C22" s="22" t="s">
        <v>159</v>
      </c>
      <c r="D22" s="53">
        <v>7.0000000000000007E-2</v>
      </c>
      <c r="E22" s="19">
        <v>5000</v>
      </c>
      <c r="F22" s="42">
        <f t="shared" si="0"/>
        <v>350</v>
      </c>
      <c r="G22" s="42">
        <f t="shared" si="1"/>
        <v>350</v>
      </c>
      <c r="H22" s="34"/>
      <c r="I22" s="34"/>
      <c r="J22" s="34"/>
    </row>
    <row r="23" spans="1:10" x14ac:dyDescent="0.2">
      <c r="A23" s="38">
        <v>3</v>
      </c>
      <c r="B23" s="4" t="s">
        <v>104</v>
      </c>
      <c r="C23" s="22" t="s">
        <v>159</v>
      </c>
      <c r="D23" s="53">
        <v>1.25</v>
      </c>
      <c r="E23" s="19">
        <v>4000</v>
      </c>
      <c r="F23" s="42">
        <f t="shared" si="0"/>
        <v>5000</v>
      </c>
      <c r="G23" s="42">
        <f t="shared" si="1"/>
        <v>5000</v>
      </c>
      <c r="H23" s="34"/>
      <c r="I23" s="34"/>
      <c r="J23" s="34"/>
    </row>
    <row r="24" spans="1:10" x14ac:dyDescent="0.2">
      <c r="A24" s="38">
        <v>4</v>
      </c>
      <c r="B24" s="4" t="s">
        <v>100</v>
      </c>
      <c r="C24" s="22" t="s">
        <v>159</v>
      </c>
      <c r="D24" s="53">
        <v>0.91</v>
      </c>
      <c r="E24" s="19">
        <v>4000</v>
      </c>
      <c r="F24" s="42">
        <f t="shared" si="0"/>
        <v>3640</v>
      </c>
      <c r="G24" s="42">
        <f t="shared" si="1"/>
        <v>3640</v>
      </c>
      <c r="H24" s="34"/>
      <c r="I24" s="34"/>
      <c r="J24" s="34"/>
    </row>
    <row r="25" spans="1:10" x14ac:dyDescent="0.2">
      <c r="A25" s="38">
        <v>5</v>
      </c>
      <c r="B25" s="4" t="s">
        <v>99</v>
      </c>
      <c r="C25" s="22" t="s">
        <v>159</v>
      </c>
      <c r="D25" s="53">
        <v>0.51</v>
      </c>
      <c r="E25" s="19">
        <v>4000</v>
      </c>
      <c r="F25" s="42">
        <f t="shared" si="0"/>
        <v>2040</v>
      </c>
      <c r="G25" s="42">
        <f t="shared" si="1"/>
        <v>2040</v>
      </c>
      <c r="H25" s="34"/>
      <c r="I25" s="34"/>
      <c r="J25" s="34"/>
    </row>
    <row r="26" spans="1:10" x14ac:dyDescent="0.2">
      <c r="A26" s="38">
        <v>6</v>
      </c>
      <c r="B26" s="4" t="s">
        <v>116</v>
      </c>
      <c r="C26" s="22" t="s">
        <v>159</v>
      </c>
      <c r="D26" s="20">
        <v>7.0000000000000007E-2</v>
      </c>
      <c r="E26" s="19">
        <v>5000</v>
      </c>
      <c r="F26" s="42">
        <f t="shared" si="0"/>
        <v>350</v>
      </c>
      <c r="G26" s="42">
        <f t="shared" si="1"/>
        <v>350</v>
      </c>
      <c r="H26" s="34"/>
      <c r="I26" s="34"/>
      <c r="J26" s="34"/>
    </row>
    <row r="27" spans="1:10" x14ac:dyDescent="0.2">
      <c r="A27" s="38">
        <v>7</v>
      </c>
      <c r="B27" s="4" t="s">
        <v>111</v>
      </c>
      <c r="C27" s="22" t="s">
        <v>159</v>
      </c>
      <c r="D27" s="20">
        <v>0.56000000000000005</v>
      </c>
      <c r="E27" s="19">
        <v>4000</v>
      </c>
      <c r="F27" s="42">
        <f t="shared" si="0"/>
        <v>2240</v>
      </c>
      <c r="G27" s="42">
        <f t="shared" si="1"/>
        <v>2240</v>
      </c>
      <c r="H27" s="34"/>
      <c r="I27" s="34"/>
      <c r="J27" s="34"/>
    </row>
    <row r="28" spans="1:10" x14ac:dyDescent="0.2">
      <c r="A28" s="38">
        <v>8</v>
      </c>
      <c r="B28" s="4" t="s">
        <v>102</v>
      </c>
      <c r="C28" s="22" t="s">
        <v>159</v>
      </c>
      <c r="D28" s="53">
        <v>0.45</v>
      </c>
      <c r="E28" s="19">
        <v>4000</v>
      </c>
      <c r="F28" s="42">
        <f t="shared" si="0"/>
        <v>1800</v>
      </c>
      <c r="G28" s="42">
        <f t="shared" si="1"/>
        <v>1800</v>
      </c>
      <c r="H28" s="34"/>
      <c r="I28" s="34"/>
      <c r="J28" s="34"/>
    </row>
    <row r="29" spans="1:10" x14ac:dyDescent="0.2">
      <c r="A29" s="38">
        <v>9</v>
      </c>
      <c r="B29" s="4" t="s">
        <v>132</v>
      </c>
      <c r="C29" s="22" t="s">
        <v>159</v>
      </c>
      <c r="D29" s="20">
        <v>0.41</v>
      </c>
      <c r="E29" s="19">
        <v>4000</v>
      </c>
      <c r="F29" s="42">
        <f t="shared" si="0"/>
        <v>1640</v>
      </c>
      <c r="G29" s="42">
        <f t="shared" si="1"/>
        <v>1640</v>
      </c>
      <c r="H29" s="34"/>
      <c r="I29" s="34"/>
      <c r="J29" s="34"/>
    </row>
    <row r="30" spans="1:10" x14ac:dyDescent="0.2">
      <c r="A30" s="38">
        <v>10</v>
      </c>
      <c r="B30" s="4" t="s">
        <v>133</v>
      </c>
      <c r="C30" s="22" t="s">
        <v>159</v>
      </c>
      <c r="D30" s="20">
        <v>0.45</v>
      </c>
      <c r="E30" s="19">
        <v>4000</v>
      </c>
      <c r="F30" s="42">
        <f t="shared" si="0"/>
        <v>1800</v>
      </c>
      <c r="G30" s="42">
        <f t="shared" si="1"/>
        <v>1800</v>
      </c>
      <c r="H30" s="34"/>
      <c r="I30" s="34"/>
      <c r="J30" s="34"/>
    </row>
    <row r="31" spans="1:10" x14ac:dyDescent="0.2">
      <c r="A31" s="38">
        <v>11</v>
      </c>
      <c r="B31" s="4" t="s">
        <v>107</v>
      </c>
      <c r="C31" s="22" t="s">
        <v>159</v>
      </c>
      <c r="D31" s="53">
        <v>1.4</v>
      </c>
      <c r="E31" s="19">
        <v>4000</v>
      </c>
      <c r="F31" s="42">
        <f t="shared" si="0"/>
        <v>5600</v>
      </c>
      <c r="G31" s="42">
        <f t="shared" si="1"/>
        <v>5600</v>
      </c>
      <c r="H31" s="34"/>
      <c r="I31" s="34"/>
      <c r="J31" s="34"/>
    </row>
    <row r="32" spans="1:10" x14ac:dyDescent="0.2">
      <c r="A32" s="38">
        <v>12</v>
      </c>
      <c r="B32" s="4" t="s">
        <v>122</v>
      </c>
      <c r="C32" s="22" t="s">
        <v>159</v>
      </c>
      <c r="D32" s="20">
        <v>1.28</v>
      </c>
      <c r="E32" s="19">
        <v>4000</v>
      </c>
      <c r="F32" s="42">
        <f t="shared" si="0"/>
        <v>5120</v>
      </c>
      <c r="G32" s="42">
        <f t="shared" si="1"/>
        <v>5120</v>
      </c>
      <c r="H32" s="34"/>
      <c r="I32" s="34"/>
      <c r="J32" s="34"/>
    </row>
    <row r="33" spans="1:10" x14ac:dyDescent="0.2">
      <c r="A33" s="38">
        <v>13</v>
      </c>
      <c r="B33" s="4" t="s">
        <v>112</v>
      </c>
      <c r="C33" s="22" t="s">
        <v>159</v>
      </c>
      <c r="D33" s="20">
        <v>0.68</v>
      </c>
      <c r="E33" s="19">
        <v>4000</v>
      </c>
      <c r="F33" s="42">
        <f t="shared" si="0"/>
        <v>2720</v>
      </c>
      <c r="G33" s="42">
        <f t="shared" si="1"/>
        <v>2720</v>
      </c>
      <c r="H33" s="34"/>
      <c r="I33" s="34"/>
      <c r="J33" s="34"/>
    </row>
    <row r="34" spans="1:10" x14ac:dyDescent="0.2">
      <c r="A34" s="38">
        <v>14</v>
      </c>
      <c r="B34" s="4" t="s">
        <v>134</v>
      </c>
      <c r="C34" s="22" t="s">
        <v>159</v>
      </c>
      <c r="D34" s="20">
        <v>0.65</v>
      </c>
      <c r="E34" s="19">
        <v>5000</v>
      </c>
      <c r="F34" s="42">
        <f t="shared" si="0"/>
        <v>3250</v>
      </c>
      <c r="G34" s="42">
        <f t="shared" si="1"/>
        <v>3250</v>
      </c>
      <c r="H34" s="34"/>
      <c r="I34" s="34"/>
      <c r="J34" s="34"/>
    </row>
    <row r="35" spans="1:10" x14ac:dyDescent="0.2">
      <c r="A35" s="38">
        <v>15</v>
      </c>
      <c r="B35" s="4" t="s">
        <v>108</v>
      </c>
      <c r="C35" s="22" t="s">
        <v>159</v>
      </c>
      <c r="D35" s="20">
        <v>0.24</v>
      </c>
      <c r="E35" s="19">
        <v>4000</v>
      </c>
      <c r="F35" s="42">
        <f t="shared" si="0"/>
        <v>960</v>
      </c>
      <c r="G35" s="42">
        <f t="shared" si="1"/>
        <v>960</v>
      </c>
      <c r="H35" s="34"/>
      <c r="I35" s="34"/>
      <c r="J35" s="34"/>
    </row>
    <row r="36" spans="1:10" x14ac:dyDescent="0.2">
      <c r="A36" s="38">
        <v>16</v>
      </c>
      <c r="B36" s="4" t="s">
        <v>131</v>
      </c>
      <c r="C36" s="22" t="s">
        <v>159</v>
      </c>
      <c r="D36" s="20">
        <v>0.14000000000000001</v>
      </c>
      <c r="E36" s="19">
        <v>4000</v>
      </c>
      <c r="F36" s="42">
        <f t="shared" si="0"/>
        <v>560</v>
      </c>
      <c r="G36" s="42">
        <f t="shared" si="1"/>
        <v>560</v>
      </c>
      <c r="H36" s="34"/>
      <c r="I36" s="34"/>
      <c r="J36" s="34"/>
    </row>
    <row r="37" spans="1:10" x14ac:dyDescent="0.2">
      <c r="A37" s="38">
        <v>17</v>
      </c>
      <c r="B37" s="4" t="s">
        <v>119</v>
      </c>
      <c r="C37" s="22" t="s">
        <v>159</v>
      </c>
      <c r="D37" s="20">
        <v>0.42</v>
      </c>
      <c r="E37" s="19">
        <v>4000</v>
      </c>
      <c r="F37" s="42">
        <f t="shared" si="0"/>
        <v>1680</v>
      </c>
      <c r="G37" s="42">
        <f t="shared" si="1"/>
        <v>1680</v>
      </c>
      <c r="H37" s="34"/>
      <c r="I37" s="34"/>
      <c r="J37" s="34"/>
    </row>
    <row r="38" spans="1:10" x14ac:dyDescent="0.2">
      <c r="A38" s="38">
        <v>18</v>
      </c>
      <c r="B38" s="4" t="s">
        <v>52</v>
      </c>
      <c r="C38" s="22" t="s">
        <v>159</v>
      </c>
      <c r="D38" s="20">
        <v>1.22</v>
      </c>
      <c r="E38" s="19">
        <v>4000</v>
      </c>
      <c r="F38" s="42">
        <f t="shared" si="0"/>
        <v>4880</v>
      </c>
      <c r="G38" s="42">
        <f t="shared" si="1"/>
        <v>4880</v>
      </c>
      <c r="H38" s="34"/>
      <c r="I38" s="34"/>
      <c r="J38" s="34"/>
    </row>
    <row r="39" spans="1:10" x14ac:dyDescent="0.2">
      <c r="A39" s="38">
        <v>19</v>
      </c>
      <c r="B39" s="4" t="s">
        <v>110</v>
      </c>
      <c r="C39" s="22" t="s">
        <v>159</v>
      </c>
      <c r="D39" s="20">
        <v>0.16</v>
      </c>
      <c r="E39" s="19">
        <v>4000</v>
      </c>
      <c r="F39" s="42">
        <f t="shared" si="0"/>
        <v>640</v>
      </c>
      <c r="G39" s="42">
        <f t="shared" si="1"/>
        <v>640</v>
      </c>
      <c r="H39" s="34"/>
      <c r="I39" s="34"/>
      <c r="J39" s="34"/>
    </row>
    <row r="40" spans="1:10" x14ac:dyDescent="0.2">
      <c r="A40" s="38"/>
      <c r="B40" s="43" t="s">
        <v>160</v>
      </c>
      <c r="C40" s="38"/>
      <c r="D40" s="44">
        <f>SUM(D20:D39)</f>
        <v>11.360000000000003</v>
      </c>
      <c r="E40" s="45"/>
      <c r="F40" s="46">
        <f>SUM(F20:F39)</f>
        <v>46230</v>
      </c>
      <c r="G40" s="46">
        <f>SUM(G20:G39)</f>
        <v>46230</v>
      </c>
    </row>
    <row r="42" spans="1:10" s="48" customFormat="1" ht="12.75" customHeight="1" x14ac:dyDescent="0.2">
      <c r="A42" s="220" t="s">
        <v>161</v>
      </c>
      <c r="B42" s="220"/>
      <c r="C42" s="220"/>
      <c r="D42" s="220"/>
      <c r="E42" s="220"/>
      <c r="F42" s="220"/>
      <c r="G42" s="220"/>
      <c r="H42" s="47"/>
      <c r="I42" s="47"/>
      <c r="J42" s="47"/>
    </row>
    <row r="43" spans="1:10" s="48" customFormat="1" x14ac:dyDescent="0.2">
      <c r="A43" s="220"/>
      <c r="B43" s="220"/>
      <c r="C43" s="220"/>
      <c r="D43" s="220"/>
      <c r="E43" s="220"/>
      <c r="F43" s="220"/>
      <c r="G43" s="220"/>
      <c r="H43" s="47"/>
      <c r="I43" s="47"/>
      <c r="J43" s="47"/>
    </row>
    <row r="44" spans="1:10" s="48" customFormat="1" ht="9.75" customHeight="1" x14ac:dyDescent="0.2">
      <c r="A44" s="220"/>
      <c r="B44" s="220"/>
      <c r="C44" s="220"/>
      <c r="D44" s="220"/>
      <c r="E44" s="220"/>
      <c r="F44" s="220"/>
      <c r="G44" s="220"/>
      <c r="H44" s="47"/>
      <c r="I44" s="47"/>
      <c r="J44" s="47"/>
    </row>
    <row r="45" spans="1:10" ht="23.25" customHeight="1" x14ac:dyDescent="0.2">
      <c r="A45" s="221" t="s">
        <v>162</v>
      </c>
      <c r="B45" s="221"/>
    </row>
    <row r="46" spans="1:10" x14ac:dyDescent="0.2">
      <c r="A46" s="34"/>
      <c r="B46" s="49" t="s">
        <v>163</v>
      </c>
      <c r="C46" s="222" t="s">
        <v>164</v>
      </c>
      <c r="D46" s="222"/>
      <c r="E46" s="222"/>
      <c r="F46" s="50"/>
      <c r="G46" s="50"/>
      <c r="H46" s="34"/>
      <c r="I46" s="34"/>
      <c r="J46" s="34"/>
    </row>
    <row r="47" spans="1:10" x14ac:dyDescent="0.2">
      <c r="A47" s="34"/>
      <c r="B47" s="49"/>
      <c r="C47" s="51"/>
      <c r="D47" s="51"/>
      <c r="H47" s="34"/>
      <c r="I47" s="34"/>
      <c r="J47" s="34"/>
    </row>
    <row r="48" spans="1:10" x14ac:dyDescent="0.2">
      <c r="A48" s="34"/>
      <c r="B48" s="49" t="s">
        <v>165</v>
      </c>
      <c r="C48" s="216" t="s">
        <v>166</v>
      </c>
      <c r="D48" s="216"/>
      <c r="E48" s="216"/>
      <c r="H48" s="34"/>
      <c r="I48" s="34"/>
      <c r="J48" s="34"/>
    </row>
    <row r="49" spans="1:10" x14ac:dyDescent="0.2">
      <c r="A49" s="34"/>
      <c r="B49" s="49"/>
      <c r="C49" s="51"/>
      <c r="D49" s="51"/>
      <c r="H49" s="34"/>
      <c r="I49" s="34"/>
      <c r="J49" s="34"/>
    </row>
    <row r="50" spans="1:10" x14ac:dyDescent="0.2">
      <c r="A50" s="34"/>
      <c r="B50" s="49" t="s">
        <v>167</v>
      </c>
      <c r="C50" s="222" t="s">
        <v>171</v>
      </c>
      <c r="D50" s="222"/>
      <c r="E50" s="222"/>
      <c r="H50" s="34"/>
      <c r="I50" s="34"/>
      <c r="J50" s="34"/>
    </row>
    <row r="51" spans="1:10" x14ac:dyDescent="0.2">
      <c r="A51" s="34"/>
      <c r="B51" s="49"/>
      <c r="C51" s="51"/>
      <c r="D51" s="51"/>
      <c r="H51" s="34"/>
      <c r="I51" s="34"/>
      <c r="J51" s="34"/>
    </row>
    <row r="52" spans="1:10" x14ac:dyDescent="0.2">
      <c r="A52" s="34"/>
      <c r="B52" s="52" t="s">
        <v>168</v>
      </c>
      <c r="C52" s="216" t="s">
        <v>169</v>
      </c>
      <c r="D52" s="216"/>
      <c r="E52" s="216"/>
      <c r="H52" s="34"/>
      <c r="I52" s="34"/>
      <c r="J52" s="34"/>
    </row>
  </sheetData>
  <mergeCells count="23">
    <mergeCell ref="A3:G3"/>
    <mergeCell ref="B4:G4"/>
    <mergeCell ref="A6:B6"/>
    <mergeCell ref="C6:E6"/>
    <mergeCell ref="A8:B8"/>
    <mergeCell ref="C8:F8"/>
    <mergeCell ref="A10:B10"/>
    <mergeCell ref="C10:F10"/>
    <mergeCell ref="A12:B12"/>
    <mergeCell ref="C12:G13"/>
    <mergeCell ref="A14:G14"/>
    <mergeCell ref="C52:E52"/>
    <mergeCell ref="F16:F18"/>
    <mergeCell ref="A42:G44"/>
    <mergeCell ref="A45:B45"/>
    <mergeCell ref="C46:E46"/>
    <mergeCell ref="C48:E48"/>
    <mergeCell ref="C50:E50"/>
    <mergeCell ref="A16:A18"/>
    <mergeCell ref="B16:B18"/>
    <mergeCell ref="C16:C18"/>
    <mergeCell ref="D16:D18"/>
    <mergeCell ref="E16:E18"/>
  </mergeCells>
  <pageMargins left="0.70866141732283472" right="0.70866141732283472" top="0.43307086614173229" bottom="0.47244094488188981" header="0.31496062992125984" footer="0.31496062992125984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opLeftCell="A13" zoomScaleNormal="100" workbookViewId="0">
      <selection activeCell="A4" sqref="A4"/>
    </sheetView>
  </sheetViews>
  <sheetFormatPr defaultRowHeight="12.75" x14ac:dyDescent="0.2"/>
  <cols>
    <col min="1" max="1" width="4.140625" style="32" customWidth="1"/>
    <col min="2" max="2" width="41.140625" style="32" customWidth="1"/>
    <col min="3" max="3" width="10.140625" style="32" customWidth="1"/>
    <col min="4" max="4" width="7.7109375" style="32" customWidth="1"/>
    <col min="5" max="5" width="14.42578125" style="32" customWidth="1"/>
    <col min="6" max="6" width="12.140625" style="32" customWidth="1"/>
    <col min="7" max="7" width="16.7109375" style="32" customWidth="1"/>
    <col min="8" max="10" width="9.140625" style="32"/>
    <col min="11" max="16384" width="9.140625" style="34"/>
  </cols>
  <sheetData>
    <row r="1" spans="1:10" ht="15" customHeight="1" x14ac:dyDescent="0.25">
      <c r="A1" t="s">
        <v>139</v>
      </c>
      <c r="C1" s="33"/>
      <c r="D1" s="33"/>
      <c r="E1" s="33"/>
      <c r="F1" s="33"/>
      <c r="G1" s="33"/>
      <c r="H1" s="34"/>
      <c r="I1" s="34"/>
      <c r="J1" s="34"/>
    </row>
    <row r="3" spans="1:10" x14ac:dyDescent="0.2">
      <c r="A3" s="224" t="s">
        <v>187</v>
      </c>
      <c r="B3" s="224"/>
      <c r="C3" s="224"/>
      <c r="D3" s="224"/>
      <c r="E3" s="224"/>
      <c r="F3" s="224"/>
      <c r="G3" s="224"/>
    </row>
    <row r="4" spans="1:10" ht="21" customHeight="1" x14ac:dyDescent="0.2">
      <c r="B4" s="224" t="s">
        <v>141</v>
      </c>
      <c r="C4" s="224"/>
      <c r="D4" s="224"/>
      <c r="E4" s="224"/>
      <c r="F4" s="224"/>
      <c r="G4" s="224"/>
    </row>
    <row r="6" spans="1:10" ht="18.75" customHeight="1" x14ac:dyDescent="0.2">
      <c r="A6" s="221" t="s">
        <v>142</v>
      </c>
      <c r="B6" s="221"/>
      <c r="C6" s="221" t="s">
        <v>0</v>
      </c>
      <c r="D6" s="221"/>
      <c r="E6" s="221"/>
      <c r="F6" s="35"/>
    </row>
    <row r="7" spans="1:10" x14ac:dyDescent="0.2">
      <c r="A7" s="35"/>
      <c r="B7" s="35"/>
      <c r="C7" s="35"/>
      <c r="D7" s="35"/>
      <c r="E7" s="35"/>
      <c r="F7" s="35"/>
    </row>
    <row r="8" spans="1:10" ht="40.5" customHeight="1" x14ac:dyDescent="0.2">
      <c r="A8" s="225" t="s">
        <v>143</v>
      </c>
      <c r="B8" s="225"/>
      <c r="C8" s="221" t="s">
        <v>144</v>
      </c>
      <c r="D8" s="221"/>
      <c r="E8" s="221"/>
      <c r="F8" s="221"/>
    </row>
    <row r="9" spans="1:10" x14ac:dyDescent="0.2">
      <c r="A9" s="35"/>
      <c r="B9" s="35"/>
      <c r="C9" s="36"/>
      <c r="D9" s="36"/>
      <c r="E9" s="36"/>
      <c r="F9" s="35"/>
    </row>
    <row r="10" spans="1:10" ht="29.25" customHeight="1" x14ac:dyDescent="0.2">
      <c r="A10" s="221" t="s">
        <v>145</v>
      </c>
      <c r="B10" s="221"/>
      <c r="C10" s="221" t="s">
        <v>146</v>
      </c>
      <c r="D10" s="221"/>
      <c r="E10" s="221"/>
      <c r="F10" s="221"/>
    </row>
    <row r="11" spans="1:10" ht="7.5" customHeight="1" x14ac:dyDescent="0.2">
      <c r="A11" s="35"/>
      <c r="B11" s="35"/>
      <c r="C11" s="35"/>
      <c r="D11" s="35"/>
      <c r="E11" s="35"/>
      <c r="F11" s="35"/>
    </row>
    <row r="12" spans="1:10" ht="12.75" customHeight="1" x14ac:dyDescent="0.2">
      <c r="A12" s="221" t="s">
        <v>147</v>
      </c>
      <c r="B12" s="221"/>
      <c r="C12" s="223" t="s">
        <v>148</v>
      </c>
      <c r="D12" s="223"/>
      <c r="E12" s="223"/>
      <c r="F12" s="223"/>
      <c r="G12" s="223"/>
    </row>
    <row r="13" spans="1:10" ht="6.75" customHeight="1" x14ac:dyDescent="0.2">
      <c r="A13" s="35"/>
      <c r="B13" s="35"/>
      <c r="C13" s="223"/>
      <c r="D13" s="223"/>
      <c r="E13" s="223"/>
      <c r="F13" s="223"/>
      <c r="G13" s="223"/>
    </row>
    <row r="14" spans="1:10" ht="24.75" customHeight="1" x14ac:dyDescent="0.2">
      <c r="A14" s="221" t="s">
        <v>177</v>
      </c>
      <c r="B14" s="221"/>
      <c r="C14" s="221"/>
      <c r="D14" s="221"/>
      <c r="E14" s="221"/>
      <c r="F14" s="221"/>
      <c r="G14" s="221"/>
    </row>
    <row r="15" spans="1:10" x14ac:dyDescent="0.2">
      <c r="A15" s="35"/>
      <c r="B15" s="35"/>
      <c r="C15" s="35"/>
      <c r="D15" s="35"/>
      <c r="E15" s="35"/>
      <c r="F15" s="35"/>
    </row>
    <row r="16" spans="1:10" ht="51.75" customHeight="1" x14ac:dyDescent="0.2">
      <c r="A16" s="217" t="s">
        <v>149</v>
      </c>
      <c r="B16" s="217" t="s">
        <v>150</v>
      </c>
      <c r="C16" s="217" t="s">
        <v>151</v>
      </c>
      <c r="D16" s="217" t="s">
        <v>152</v>
      </c>
      <c r="E16" s="217" t="s">
        <v>153</v>
      </c>
      <c r="F16" s="217" t="s">
        <v>154</v>
      </c>
      <c r="G16" s="37" t="s">
        <v>155</v>
      </c>
    </row>
    <row r="17" spans="1:10" ht="12.75" customHeight="1" x14ac:dyDescent="0.2">
      <c r="A17" s="218"/>
      <c r="B17" s="218"/>
      <c r="C17" s="218"/>
      <c r="D17" s="218"/>
      <c r="E17" s="218"/>
      <c r="F17" s="218"/>
      <c r="G17" s="37" t="s">
        <v>156</v>
      </c>
      <c r="H17" s="34"/>
      <c r="I17" s="34"/>
      <c r="J17" s="34"/>
    </row>
    <row r="18" spans="1:10" ht="12.75" customHeight="1" x14ac:dyDescent="0.2">
      <c r="A18" s="219"/>
      <c r="B18" s="219"/>
      <c r="C18" s="219"/>
      <c r="D18" s="219"/>
      <c r="E18" s="219"/>
      <c r="F18" s="219"/>
      <c r="G18" s="37" t="s">
        <v>157</v>
      </c>
      <c r="H18" s="34"/>
      <c r="I18" s="34"/>
      <c r="J18" s="34"/>
    </row>
    <row r="19" spans="1:10" x14ac:dyDescent="0.2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4"/>
      <c r="I19" s="34"/>
      <c r="J19" s="34"/>
    </row>
    <row r="20" spans="1:10" ht="38.25" x14ac:dyDescent="0.2">
      <c r="A20" s="38"/>
      <c r="B20" s="60" t="s">
        <v>178</v>
      </c>
      <c r="C20" s="22"/>
      <c r="D20" s="57"/>
      <c r="E20" s="21"/>
      <c r="F20" s="42"/>
      <c r="G20" s="42"/>
      <c r="H20" s="34"/>
      <c r="I20" s="34"/>
      <c r="J20" s="34"/>
    </row>
    <row r="21" spans="1:10" x14ac:dyDescent="0.2">
      <c r="A21" s="38">
        <v>1</v>
      </c>
      <c r="B21" s="4" t="s">
        <v>98</v>
      </c>
      <c r="C21" s="22" t="s">
        <v>159</v>
      </c>
      <c r="D21" s="53">
        <v>0.91</v>
      </c>
      <c r="E21" s="19">
        <v>4000</v>
      </c>
      <c r="F21" s="42">
        <f t="shared" ref="F21:F43" si="0">ROUND(D21*E21,3)</f>
        <v>3640</v>
      </c>
      <c r="G21" s="42">
        <f t="shared" ref="G21:G43" si="1">F21</f>
        <v>3640</v>
      </c>
      <c r="H21" s="34"/>
      <c r="I21" s="34"/>
      <c r="J21" s="34"/>
    </row>
    <row r="22" spans="1:10" x14ac:dyDescent="0.2">
      <c r="A22" s="38">
        <v>2</v>
      </c>
      <c r="B22" s="4" t="s">
        <v>125</v>
      </c>
      <c r="C22" s="22" t="s">
        <v>159</v>
      </c>
      <c r="D22" s="20">
        <v>0.37</v>
      </c>
      <c r="E22" s="19">
        <v>4000</v>
      </c>
      <c r="F22" s="42">
        <f t="shared" si="0"/>
        <v>1480</v>
      </c>
      <c r="G22" s="42">
        <f t="shared" si="1"/>
        <v>1480</v>
      </c>
      <c r="H22" s="34"/>
      <c r="I22" s="34"/>
      <c r="J22" s="34"/>
    </row>
    <row r="23" spans="1:10" x14ac:dyDescent="0.2">
      <c r="A23" s="38">
        <v>3</v>
      </c>
      <c r="B23" s="4" t="s">
        <v>121</v>
      </c>
      <c r="C23" s="22" t="s">
        <v>159</v>
      </c>
      <c r="D23" s="20">
        <v>1.61</v>
      </c>
      <c r="E23" s="19">
        <v>4000</v>
      </c>
      <c r="F23" s="42">
        <f t="shared" si="0"/>
        <v>6440</v>
      </c>
      <c r="G23" s="42">
        <f t="shared" si="1"/>
        <v>6440</v>
      </c>
      <c r="H23" s="34"/>
      <c r="I23" s="34"/>
      <c r="J23" s="34"/>
    </row>
    <row r="24" spans="1:10" x14ac:dyDescent="0.2">
      <c r="A24" s="38">
        <v>4</v>
      </c>
      <c r="B24" s="4" t="s">
        <v>113</v>
      </c>
      <c r="C24" s="22" t="s">
        <v>159</v>
      </c>
      <c r="D24" s="20">
        <v>0.46</v>
      </c>
      <c r="E24" s="19">
        <v>4000</v>
      </c>
      <c r="F24" s="42">
        <f t="shared" si="0"/>
        <v>1840</v>
      </c>
      <c r="G24" s="42">
        <f t="shared" si="1"/>
        <v>1840</v>
      </c>
      <c r="H24" s="34"/>
      <c r="I24" s="34"/>
      <c r="J24" s="34"/>
    </row>
    <row r="25" spans="1:10" x14ac:dyDescent="0.2">
      <c r="A25" s="38">
        <v>5</v>
      </c>
      <c r="B25" s="9" t="s">
        <v>97</v>
      </c>
      <c r="C25" s="22" t="s">
        <v>159</v>
      </c>
      <c r="D25" s="57">
        <v>2.3199999999999998</v>
      </c>
      <c r="E25" s="19">
        <v>4000</v>
      </c>
      <c r="F25" s="42">
        <f t="shared" si="0"/>
        <v>9280</v>
      </c>
      <c r="G25" s="42">
        <f t="shared" si="1"/>
        <v>9280</v>
      </c>
      <c r="H25" s="34"/>
      <c r="I25" s="34"/>
      <c r="J25" s="34"/>
    </row>
    <row r="26" spans="1:10" x14ac:dyDescent="0.2">
      <c r="A26" s="38">
        <v>6</v>
      </c>
      <c r="B26" s="4" t="s">
        <v>106</v>
      </c>
      <c r="C26" s="22" t="s">
        <v>159</v>
      </c>
      <c r="D26" s="20">
        <v>0.51</v>
      </c>
      <c r="E26" s="19">
        <v>4000</v>
      </c>
      <c r="F26" s="42">
        <f t="shared" si="0"/>
        <v>2040</v>
      </c>
      <c r="G26" s="42">
        <f t="shared" si="1"/>
        <v>2040</v>
      </c>
      <c r="H26" s="34"/>
      <c r="I26" s="34"/>
      <c r="J26" s="34"/>
    </row>
    <row r="27" spans="1:10" x14ac:dyDescent="0.2">
      <c r="A27" s="38">
        <v>7</v>
      </c>
      <c r="B27" s="4" t="s">
        <v>115</v>
      </c>
      <c r="C27" s="22" t="s">
        <v>159</v>
      </c>
      <c r="D27" s="20">
        <v>0.11</v>
      </c>
      <c r="E27" s="19">
        <v>4000</v>
      </c>
      <c r="F27" s="42">
        <f t="shared" si="0"/>
        <v>440</v>
      </c>
      <c r="G27" s="42">
        <f t="shared" si="1"/>
        <v>440</v>
      </c>
      <c r="H27" s="34"/>
      <c r="I27" s="34"/>
      <c r="J27" s="34"/>
    </row>
    <row r="28" spans="1:10" x14ac:dyDescent="0.2">
      <c r="A28" s="38">
        <v>8</v>
      </c>
      <c r="B28" s="4" t="s">
        <v>103</v>
      </c>
      <c r="C28" s="22" t="s">
        <v>159</v>
      </c>
      <c r="D28" s="53">
        <v>0.02</v>
      </c>
      <c r="E28" s="19">
        <v>4500</v>
      </c>
      <c r="F28" s="42">
        <f t="shared" si="0"/>
        <v>90</v>
      </c>
      <c r="G28" s="42">
        <f t="shared" si="1"/>
        <v>90</v>
      </c>
      <c r="H28" s="34"/>
      <c r="I28" s="34"/>
      <c r="J28" s="34"/>
    </row>
    <row r="29" spans="1:10" x14ac:dyDescent="0.2">
      <c r="A29" s="38">
        <v>9</v>
      </c>
      <c r="B29" s="4" t="s">
        <v>101</v>
      </c>
      <c r="C29" s="22" t="s">
        <v>159</v>
      </c>
      <c r="D29" s="53">
        <v>0.54</v>
      </c>
      <c r="E29" s="19">
        <v>4000</v>
      </c>
      <c r="F29" s="42">
        <f t="shared" si="0"/>
        <v>2160</v>
      </c>
      <c r="G29" s="42">
        <f t="shared" si="1"/>
        <v>2160</v>
      </c>
      <c r="H29" s="34"/>
      <c r="I29" s="34"/>
      <c r="J29" s="34"/>
    </row>
    <row r="30" spans="1:10" x14ac:dyDescent="0.2">
      <c r="A30" s="38">
        <v>10</v>
      </c>
      <c r="B30" s="4" t="s">
        <v>117</v>
      </c>
      <c r="C30" s="22" t="s">
        <v>159</v>
      </c>
      <c r="D30" s="20">
        <v>0.15</v>
      </c>
      <c r="E30" s="19">
        <v>4000</v>
      </c>
      <c r="F30" s="42">
        <f t="shared" si="0"/>
        <v>600</v>
      </c>
      <c r="G30" s="42">
        <f t="shared" si="1"/>
        <v>600</v>
      </c>
      <c r="H30" s="34"/>
      <c r="I30" s="34"/>
      <c r="J30" s="34"/>
    </row>
    <row r="31" spans="1:10" x14ac:dyDescent="0.2">
      <c r="A31" s="38">
        <v>11</v>
      </c>
      <c r="B31" s="4" t="s">
        <v>130</v>
      </c>
      <c r="C31" s="22" t="s">
        <v>159</v>
      </c>
      <c r="D31" s="20">
        <v>0.38</v>
      </c>
      <c r="E31" s="19">
        <v>4000</v>
      </c>
      <c r="F31" s="42">
        <f t="shared" si="0"/>
        <v>1520</v>
      </c>
      <c r="G31" s="42">
        <f t="shared" si="1"/>
        <v>1520</v>
      </c>
      <c r="H31" s="34"/>
      <c r="I31" s="34"/>
      <c r="J31" s="34"/>
    </row>
    <row r="32" spans="1:10" x14ac:dyDescent="0.2">
      <c r="A32" s="38">
        <v>12</v>
      </c>
      <c r="B32" s="4" t="s">
        <v>120</v>
      </c>
      <c r="C32" s="22" t="s">
        <v>159</v>
      </c>
      <c r="D32" s="20">
        <v>0.48</v>
      </c>
      <c r="E32" s="19">
        <v>4000</v>
      </c>
      <c r="F32" s="42">
        <f t="shared" si="0"/>
        <v>1920</v>
      </c>
      <c r="G32" s="42">
        <f t="shared" si="1"/>
        <v>1920</v>
      </c>
      <c r="H32" s="34"/>
      <c r="I32" s="34"/>
      <c r="J32" s="34"/>
    </row>
    <row r="33" spans="1:10" x14ac:dyDescent="0.2">
      <c r="A33" s="38">
        <v>13</v>
      </c>
      <c r="B33" s="4" t="s">
        <v>118</v>
      </c>
      <c r="C33" s="22" t="s">
        <v>159</v>
      </c>
      <c r="D33" s="20">
        <v>0.17</v>
      </c>
      <c r="E33" s="19">
        <v>4000</v>
      </c>
      <c r="F33" s="42">
        <f t="shared" si="0"/>
        <v>680</v>
      </c>
      <c r="G33" s="42">
        <f t="shared" si="1"/>
        <v>680</v>
      </c>
      <c r="H33" s="34"/>
      <c r="I33" s="34"/>
      <c r="J33" s="34"/>
    </row>
    <row r="34" spans="1:10" x14ac:dyDescent="0.2">
      <c r="A34" s="38">
        <v>14</v>
      </c>
      <c r="B34" s="4" t="s">
        <v>69</v>
      </c>
      <c r="C34" s="22" t="s">
        <v>159</v>
      </c>
      <c r="D34" s="20">
        <v>0.25</v>
      </c>
      <c r="E34" s="19">
        <v>4000</v>
      </c>
      <c r="F34" s="42">
        <f t="shared" si="0"/>
        <v>1000</v>
      </c>
      <c r="G34" s="42">
        <f t="shared" si="1"/>
        <v>1000</v>
      </c>
      <c r="H34" s="34"/>
      <c r="I34" s="34"/>
      <c r="J34" s="34"/>
    </row>
    <row r="35" spans="1:10" x14ac:dyDescent="0.2">
      <c r="A35" s="38">
        <v>15</v>
      </c>
      <c r="B35" s="4" t="s">
        <v>123</v>
      </c>
      <c r="C35" s="22" t="s">
        <v>159</v>
      </c>
      <c r="D35" s="20">
        <v>0.18</v>
      </c>
      <c r="E35" s="19">
        <v>4500</v>
      </c>
      <c r="F35" s="42">
        <f t="shared" si="0"/>
        <v>810</v>
      </c>
      <c r="G35" s="42">
        <f t="shared" si="1"/>
        <v>810</v>
      </c>
      <c r="H35" s="34"/>
      <c r="I35" s="34"/>
      <c r="J35" s="34"/>
    </row>
    <row r="36" spans="1:10" x14ac:dyDescent="0.2">
      <c r="A36" s="38">
        <v>16</v>
      </c>
      <c r="B36" s="4" t="s">
        <v>109</v>
      </c>
      <c r="C36" s="22" t="s">
        <v>159</v>
      </c>
      <c r="D36" s="20">
        <v>0.05</v>
      </c>
      <c r="E36" s="19">
        <v>5000</v>
      </c>
      <c r="F36" s="42">
        <f t="shared" si="0"/>
        <v>250</v>
      </c>
      <c r="G36" s="42">
        <f t="shared" si="1"/>
        <v>250</v>
      </c>
      <c r="H36" s="34"/>
      <c r="I36" s="34"/>
      <c r="J36" s="34"/>
    </row>
    <row r="37" spans="1:10" x14ac:dyDescent="0.2">
      <c r="A37" s="38">
        <v>17</v>
      </c>
      <c r="B37" s="4" t="s">
        <v>114</v>
      </c>
      <c r="C37" s="22" t="s">
        <v>159</v>
      </c>
      <c r="D37" s="20">
        <v>0.09</v>
      </c>
      <c r="E37" s="19">
        <v>5000</v>
      </c>
      <c r="F37" s="42">
        <f t="shared" si="0"/>
        <v>450</v>
      </c>
      <c r="G37" s="42">
        <f t="shared" si="1"/>
        <v>450</v>
      </c>
      <c r="H37" s="34"/>
      <c r="I37" s="34"/>
      <c r="J37" s="34"/>
    </row>
    <row r="38" spans="1:10" x14ac:dyDescent="0.2">
      <c r="A38" s="38">
        <v>18</v>
      </c>
      <c r="B38" s="4" t="s">
        <v>126</v>
      </c>
      <c r="C38" s="22" t="s">
        <v>159</v>
      </c>
      <c r="D38" s="20">
        <v>0.19</v>
      </c>
      <c r="E38" s="19">
        <v>4000</v>
      </c>
      <c r="F38" s="42">
        <f t="shared" si="0"/>
        <v>760</v>
      </c>
      <c r="G38" s="42">
        <f t="shared" si="1"/>
        <v>760</v>
      </c>
      <c r="H38" s="34"/>
      <c r="I38" s="34"/>
      <c r="J38" s="34"/>
    </row>
    <row r="39" spans="1:10" x14ac:dyDescent="0.2">
      <c r="A39" s="38">
        <v>19</v>
      </c>
      <c r="B39" s="4" t="s">
        <v>129</v>
      </c>
      <c r="C39" s="22" t="s">
        <v>159</v>
      </c>
      <c r="D39" s="20">
        <v>0.35</v>
      </c>
      <c r="E39" s="19">
        <v>4000</v>
      </c>
      <c r="F39" s="42">
        <f t="shared" si="0"/>
        <v>1400</v>
      </c>
      <c r="G39" s="42">
        <f t="shared" si="1"/>
        <v>1400</v>
      </c>
      <c r="H39" s="34"/>
      <c r="I39" s="34"/>
      <c r="J39" s="34"/>
    </row>
    <row r="40" spans="1:10" x14ac:dyDescent="0.2">
      <c r="A40" s="38">
        <v>20</v>
      </c>
      <c r="B40" s="4" t="s">
        <v>127</v>
      </c>
      <c r="C40" s="22" t="s">
        <v>159</v>
      </c>
      <c r="D40" s="20">
        <v>0.37</v>
      </c>
      <c r="E40" s="19">
        <v>4000</v>
      </c>
      <c r="F40" s="42">
        <f t="shared" si="0"/>
        <v>1480</v>
      </c>
      <c r="G40" s="42">
        <f t="shared" si="1"/>
        <v>1480</v>
      </c>
      <c r="H40" s="34"/>
      <c r="I40" s="34"/>
      <c r="J40" s="34"/>
    </row>
    <row r="41" spans="1:10" x14ac:dyDescent="0.2">
      <c r="A41" s="38">
        <v>21</v>
      </c>
      <c r="B41" s="4" t="s">
        <v>128</v>
      </c>
      <c r="C41" s="22" t="s">
        <v>159</v>
      </c>
      <c r="D41" s="20">
        <v>0.28000000000000003</v>
      </c>
      <c r="E41" s="19">
        <v>4500</v>
      </c>
      <c r="F41" s="42">
        <f t="shared" si="0"/>
        <v>1260</v>
      </c>
      <c r="G41" s="42">
        <f t="shared" si="1"/>
        <v>1260</v>
      </c>
      <c r="H41" s="34"/>
      <c r="I41" s="34"/>
      <c r="J41" s="34"/>
    </row>
    <row r="42" spans="1:10" x14ac:dyDescent="0.2">
      <c r="A42" s="38">
        <v>22</v>
      </c>
      <c r="B42" s="4" t="s">
        <v>105</v>
      </c>
      <c r="C42" s="22" t="s">
        <v>159</v>
      </c>
      <c r="D42" s="20">
        <v>0.57999999999999996</v>
      </c>
      <c r="E42" s="19">
        <v>4000</v>
      </c>
      <c r="F42" s="42">
        <f t="shared" si="0"/>
        <v>2320</v>
      </c>
      <c r="G42" s="42">
        <f t="shared" si="1"/>
        <v>2320</v>
      </c>
      <c r="H42" s="34"/>
      <c r="I42" s="34"/>
      <c r="J42" s="34"/>
    </row>
    <row r="43" spans="1:10" ht="25.5" x14ac:dyDescent="0.2">
      <c r="A43" s="38">
        <v>23</v>
      </c>
      <c r="B43" s="4" t="s">
        <v>124</v>
      </c>
      <c r="C43" s="22" t="s">
        <v>159</v>
      </c>
      <c r="D43" s="20">
        <v>1.1200000000000001</v>
      </c>
      <c r="E43" s="28">
        <v>4000</v>
      </c>
      <c r="F43" s="42">
        <f t="shared" si="0"/>
        <v>4480</v>
      </c>
      <c r="G43" s="42">
        <f t="shared" si="1"/>
        <v>4480</v>
      </c>
      <c r="H43" s="34"/>
      <c r="I43" s="34"/>
      <c r="J43" s="34"/>
    </row>
    <row r="44" spans="1:10" x14ac:dyDescent="0.2">
      <c r="A44" s="38"/>
      <c r="B44" s="43" t="s">
        <v>160</v>
      </c>
      <c r="C44" s="38"/>
      <c r="D44" s="44">
        <f>SUM(D20:D43)</f>
        <v>11.489999999999998</v>
      </c>
      <c r="E44" s="45"/>
      <c r="F44" s="46">
        <f>SUM(F20:F43)</f>
        <v>46340</v>
      </c>
      <c r="G44" s="46">
        <f>SUM(G20:G43)</f>
        <v>46340</v>
      </c>
    </row>
    <row r="46" spans="1:10" s="48" customFormat="1" ht="12.75" customHeight="1" x14ac:dyDescent="0.2">
      <c r="A46" s="220" t="s">
        <v>161</v>
      </c>
      <c r="B46" s="220"/>
      <c r="C46" s="220"/>
      <c r="D46" s="220"/>
      <c r="E46" s="220"/>
      <c r="F46" s="220"/>
      <c r="G46" s="220"/>
      <c r="H46" s="47"/>
      <c r="I46" s="47"/>
      <c r="J46" s="47"/>
    </row>
    <row r="47" spans="1:10" s="48" customFormat="1" x14ac:dyDescent="0.2">
      <c r="A47" s="220"/>
      <c r="B47" s="220"/>
      <c r="C47" s="220"/>
      <c r="D47" s="220"/>
      <c r="E47" s="220"/>
      <c r="F47" s="220"/>
      <c r="G47" s="220"/>
      <c r="H47" s="47"/>
      <c r="I47" s="47"/>
      <c r="J47" s="47"/>
    </row>
    <row r="48" spans="1:10" s="48" customFormat="1" ht="9.75" customHeight="1" x14ac:dyDescent="0.2">
      <c r="A48" s="220"/>
      <c r="B48" s="220"/>
      <c r="C48" s="220"/>
      <c r="D48" s="220"/>
      <c r="E48" s="220"/>
      <c r="F48" s="220"/>
      <c r="G48" s="220"/>
      <c r="H48" s="47"/>
      <c r="I48" s="47"/>
      <c r="J48" s="47"/>
    </row>
    <row r="49" spans="1:10" ht="23.25" customHeight="1" x14ac:dyDescent="0.2">
      <c r="A49" s="221" t="s">
        <v>162</v>
      </c>
      <c r="B49" s="221"/>
    </row>
    <row r="50" spans="1:10" x14ac:dyDescent="0.2">
      <c r="A50" s="34"/>
      <c r="B50" s="49" t="s">
        <v>163</v>
      </c>
      <c r="C50" s="222" t="s">
        <v>164</v>
      </c>
      <c r="D50" s="222"/>
      <c r="E50" s="222"/>
      <c r="F50" s="50"/>
      <c r="G50" s="50"/>
      <c r="H50" s="34"/>
      <c r="I50" s="34"/>
      <c r="J50" s="34"/>
    </row>
    <row r="51" spans="1:10" x14ac:dyDescent="0.2">
      <c r="A51" s="34"/>
      <c r="B51" s="49"/>
      <c r="C51" s="51"/>
      <c r="D51" s="51"/>
      <c r="H51" s="34"/>
      <c r="I51" s="34"/>
      <c r="J51" s="34"/>
    </row>
    <row r="52" spans="1:10" x14ac:dyDescent="0.2">
      <c r="A52" s="34"/>
      <c r="B52" s="49" t="s">
        <v>165</v>
      </c>
      <c r="C52" s="216" t="s">
        <v>166</v>
      </c>
      <c r="D52" s="216"/>
      <c r="E52" s="216"/>
      <c r="H52" s="34"/>
      <c r="I52" s="34"/>
      <c r="J52" s="34"/>
    </row>
    <row r="53" spans="1:10" x14ac:dyDescent="0.2">
      <c r="A53" s="34"/>
      <c r="B53" s="49"/>
      <c r="C53" s="51"/>
      <c r="D53" s="51"/>
      <c r="H53" s="34"/>
      <c r="I53" s="34"/>
      <c r="J53" s="34"/>
    </row>
    <row r="54" spans="1:10" x14ac:dyDescent="0.2">
      <c r="A54" s="34"/>
      <c r="B54" s="49" t="s">
        <v>167</v>
      </c>
      <c r="C54" s="222" t="s">
        <v>171</v>
      </c>
      <c r="D54" s="222"/>
      <c r="E54" s="222"/>
      <c r="H54" s="34"/>
      <c r="I54" s="34"/>
      <c r="J54" s="34"/>
    </row>
    <row r="55" spans="1:10" x14ac:dyDescent="0.2">
      <c r="A55" s="34"/>
      <c r="B55" s="49"/>
      <c r="C55" s="51"/>
      <c r="D55" s="51"/>
      <c r="H55" s="34"/>
      <c r="I55" s="34"/>
      <c r="J55" s="34"/>
    </row>
    <row r="56" spans="1:10" x14ac:dyDescent="0.2">
      <c r="A56" s="34"/>
      <c r="B56" s="52" t="s">
        <v>168</v>
      </c>
      <c r="C56" s="216" t="s">
        <v>169</v>
      </c>
      <c r="D56" s="216"/>
      <c r="E56" s="216"/>
      <c r="H56" s="34"/>
      <c r="I56" s="34"/>
      <c r="J56" s="34"/>
    </row>
  </sheetData>
  <mergeCells count="23">
    <mergeCell ref="A3:G3"/>
    <mergeCell ref="B4:G4"/>
    <mergeCell ref="A6:B6"/>
    <mergeCell ref="C6:E6"/>
    <mergeCell ref="A8:B8"/>
    <mergeCell ref="C8:F8"/>
    <mergeCell ref="A10:B10"/>
    <mergeCell ref="C10:F10"/>
    <mergeCell ref="A12:B12"/>
    <mergeCell ref="C12:G13"/>
    <mergeCell ref="A14:G14"/>
    <mergeCell ref="C56:E56"/>
    <mergeCell ref="F16:F18"/>
    <mergeCell ref="A46:G48"/>
    <mergeCell ref="A49:B49"/>
    <mergeCell ref="C50:E50"/>
    <mergeCell ref="C52:E52"/>
    <mergeCell ref="C54:E54"/>
    <mergeCell ref="A16:A18"/>
    <mergeCell ref="B16:B18"/>
    <mergeCell ref="C16:C18"/>
    <mergeCell ref="D16:D18"/>
    <mergeCell ref="E16:E18"/>
  </mergeCells>
  <pageMargins left="0.70866141732283472" right="0.70866141732283472" top="0.43307086614173229" bottom="0.47244094488188981" header="0.31496062992125984" footer="0.31496062992125984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0"/>
  <sheetViews>
    <sheetView topLeftCell="A122" zoomScale="70" zoomScaleNormal="70" zoomScaleSheetLayoutView="70" workbookViewId="0">
      <selection activeCell="D134" sqref="D134"/>
    </sheetView>
  </sheetViews>
  <sheetFormatPr defaultRowHeight="28.5" customHeight="1" x14ac:dyDescent="0.2"/>
  <cols>
    <col min="1" max="1" width="9.28515625" style="1" customWidth="1"/>
    <col min="2" max="2" width="8.85546875" style="1" customWidth="1"/>
    <col min="3" max="3" width="20" style="2" bestFit="1" customWidth="1"/>
    <col min="4" max="4" width="35.85546875" style="13" customWidth="1"/>
    <col min="5" max="5" width="12.7109375" style="2" customWidth="1"/>
    <col min="6" max="6" width="13.42578125" style="2" customWidth="1"/>
    <col min="7" max="7" width="14.5703125" style="2" customWidth="1"/>
    <col min="8" max="9" width="15.140625" style="2" customWidth="1"/>
    <col min="10" max="10" width="10.28515625" style="2" customWidth="1"/>
    <col min="11" max="11" width="14.5703125" style="2" customWidth="1"/>
    <col min="12" max="12" width="19.42578125" style="11" customWidth="1"/>
    <col min="13" max="13" width="19.7109375" style="11" customWidth="1"/>
    <col min="14" max="14" width="10.28515625" style="11" customWidth="1"/>
    <col min="15" max="15" width="29.85546875" style="1" customWidth="1"/>
    <col min="16" max="16" width="10.28515625" style="1" customWidth="1"/>
    <col min="17" max="17" width="31.140625" style="1" customWidth="1"/>
    <col min="18" max="18" width="9.5703125" style="1" customWidth="1"/>
    <col min="19" max="19" width="16.85546875" style="1" bestFit="1" customWidth="1"/>
    <col min="20" max="20" width="46.5703125" style="142" customWidth="1"/>
    <col min="21" max="227" width="9.140625" style="1"/>
    <col min="228" max="228" width="6.140625" style="1" customWidth="1"/>
    <col min="229" max="229" width="15.140625" style="1" customWidth="1"/>
    <col min="230" max="230" width="26.42578125" style="1" customWidth="1"/>
    <col min="231" max="231" width="7.5703125" style="1" customWidth="1"/>
    <col min="232" max="232" width="10.28515625" style="1" customWidth="1"/>
    <col min="233" max="233" width="39.28515625" style="1" customWidth="1"/>
    <col min="234" max="234" width="21" style="1" customWidth="1"/>
    <col min="235" max="235" width="9.140625" style="1" customWidth="1"/>
    <col min="236" max="236" width="10" style="1" customWidth="1"/>
    <col min="237" max="483" width="9.140625" style="1"/>
    <col min="484" max="484" width="6.140625" style="1" customWidth="1"/>
    <col min="485" max="485" width="15.140625" style="1" customWidth="1"/>
    <col min="486" max="486" width="26.42578125" style="1" customWidth="1"/>
    <col min="487" max="487" width="7.5703125" style="1" customWidth="1"/>
    <col min="488" max="488" width="10.28515625" style="1" customWidth="1"/>
    <col min="489" max="489" width="39.28515625" style="1" customWidth="1"/>
    <col min="490" max="490" width="21" style="1" customWidth="1"/>
    <col min="491" max="491" width="9.140625" style="1" customWidth="1"/>
    <col min="492" max="492" width="10" style="1" customWidth="1"/>
    <col min="493" max="739" width="9.140625" style="1"/>
    <col min="740" max="740" width="6.140625" style="1" customWidth="1"/>
    <col min="741" max="741" width="15.140625" style="1" customWidth="1"/>
    <col min="742" max="742" width="26.42578125" style="1" customWidth="1"/>
    <col min="743" max="743" width="7.5703125" style="1" customWidth="1"/>
    <col min="744" max="744" width="10.28515625" style="1" customWidth="1"/>
    <col min="745" max="745" width="39.28515625" style="1" customWidth="1"/>
    <col min="746" max="746" width="21" style="1" customWidth="1"/>
    <col min="747" max="747" width="9.140625" style="1" customWidth="1"/>
    <col min="748" max="748" width="10" style="1" customWidth="1"/>
    <col min="749" max="995" width="9.140625" style="1"/>
    <col min="996" max="996" width="6.140625" style="1" customWidth="1"/>
    <col min="997" max="997" width="15.140625" style="1" customWidth="1"/>
    <col min="998" max="998" width="26.42578125" style="1" customWidth="1"/>
    <col min="999" max="999" width="7.5703125" style="1" customWidth="1"/>
    <col min="1000" max="1000" width="10.28515625" style="1" customWidth="1"/>
    <col min="1001" max="1001" width="39.28515625" style="1" customWidth="1"/>
    <col min="1002" max="1002" width="21" style="1" customWidth="1"/>
    <col min="1003" max="1003" width="9.140625" style="1" customWidth="1"/>
    <col min="1004" max="1004" width="10" style="1" customWidth="1"/>
    <col min="1005" max="1251" width="9.140625" style="1"/>
    <col min="1252" max="1252" width="6.140625" style="1" customWidth="1"/>
    <col min="1253" max="1253" width="15.140625" style="1" customWidth="1"/>
    <col min="1254" max="1254" width="26.42578125" style="1" customWidth="1"/>
    <col min="1255" max="1255" width="7.5703125" style="1" customWidth="1"/>
    <col min="1256" max="1256" width="10.28515625" style="1" customWidth="1"/>
    <col min="1257" max="1257" width="39.28515625" style="1" customWidth="1"/>
    <col min="1258" max="1258" width="21" style="1" customWidth="1"/>
    <col min="1259" max="1259" width="9.140625" style="1" customWidth="1"/>
    <col min="1260" max="1260" width="10" style="1" customWidth="1"/>
    <col min="1261" max="1507" width="9.140625" style="1"/>
    <col min="1508" max="1508" width="6.140625" style="1" customWidth="1"/>
    <col min="1509" max="1509" width="15.140625" style="1" customWidth="1"/>
    <col min="1510" max="1510" width="26.42578125" style="1" customWidth="1"/>
    <col min="1511" max="1511" width="7.5703125" style="1" customWidth="1"/>
    <col min="1512" max="1512" width="10.28515625" style="1" customWidth="1"/>
    <col min="1513" max="1513" width="39.28515625" style="1" customWidth="1"/>
    <col min="1514" max="1514" width="21" style="1" customWidth="1"/>
    <col min="1515" max="1515" width="9.140625" style="1" customWidth="1"/>
    <col min="1516" max="1516" width="10" style="1" customWidth="1"/>
    <col min="1517" max="1763" width="9.140625" style="1"/>
    <col min="1764" max="1764" width="6.140625" style="1" customWidth="1"/>
    <col min="1765" max="1765" width="15.140625" style="1" customWidth="1"/>
    <col min="1766" max="1766" width="26.42578125" style="1" customWidth="1"/>
    <col min="1767" max="1767" width="7.5703125" style="1" customWidth="1"/>
    <col min="1768" max="1768" width="10.28515625" style="1" customWidth="1"/>
    <col min="1769" max="1769" width="39.28515625" style="1" customWidth="1"/>
    <col min="1770" max="1770" width="21" style="1" customWidth="1"/>
    <col min="1771" max="1771" width="9.140625" style="1" customWidth="1"/>
    <col min="1772" max="1772" width="10" style="1" customWidth="1"/>
    <col min="1773" max="2019" width="9.140625" style="1"/>
    <col min="2020" max="2020" width="6.140625" style="1" customWidth="1"/>
    <col min="2021" max="2021" width="15.140625" style="1" customWidth="1"/>
    <col min="2022" max="2022" width="26.42578125" style="1" customWidth="1"/>
    <col min="2023" max="2023" width="7.5703125" style="1" customWidth="1"/>
    <col min="2024" max="2024" width="10.28515625" style="1" customWidth="1"/>
    <col min="2025" max="2025" width="39.28515625" style="1" customWidth="1"/>
    <col min="2026" max="2026" width="21" style="1" customWidth="1"/>
    <col min="2027" max="2027" width="9.140625" style="1" customWidth="1"/>
    <col min="2028" max="2028" width="10" style="1" customWidth="1"/>
    <col min="2029" max="2275" width="9.140625" style="1"/>
    <col min="2276" max="2276" width="6.140625" style="1" customWidth="1"/>
    <col min="2277" max="2277" width="15.140625" style="1" customWidth="1"/>
    <col min="2278" max="2278" width="26.42578125" style="1" customWidth="1"/>
    <col min="2279" max="2279" width="7.5703125" style="1" customWidth="1"/>
    <col min="2280" max="2280" width="10.28515625" style="1" customWidth="1"/>
    <col min="2281" max="2281" width="39.28515625" style="1" customWidth="1"/>
    <col min="2282" max="2282" width="21" style="1" customWidth="1"/>
    <col min="2283" max="2283" width="9.140625" style="1" customWidth="1"/>
    <col min="2284" max="2284" width="10" style="1" customWidth="1"/>
    <col min="2285" max="2531" width="9.140625" style="1"/>
    <col min="2532" max="2532" width="6.140625" style="1" customWidth="1"/>
    <col min="2533" max="2533" width="15.140625" style="1" customWidth="1"/>
    <col min="2534" max="2534" width="26.42578125" style="1" customWidth="1"/>
    <col min="2535" max="2535" width="7.5703125" style="1" customWidth="1"/>
    <col min="2536" max="2536" width="10.28515625" style="1" customWidth="1"/>
    <col min="2537" max="2537" width="39.28515625" style="1" customWidth="1"/>
    <col min="2538" max="2538" width="21" style="1" customWidth="1"/>
    <col min="2539" max="2539" width="9.140625" style="1" customWidth="1"/>
    <col min="2540" max="2540" width="10" style="1" customWidth="1"/>
    <col min="2541" max="2787" width="9.140625" style="1"/>
    <col min="2788" max="2788" width="6.140625" style="1" customWidth="1"/>
    <col min="2789" max="2789" width="15.140625" style="1" customWidth="1"/>
    <col min="2790" max="2790" width="26.42578125" style="1" customWidth="1"/>
    <col min="2791" max="2791" width="7.5703125" style="1" customWidth="1"/>
    <col min="2792" max="2792" width="10.28515625" style="1" customWidth="1"/>
    <col min="2793" max="2793" width="39.28515625" style="1" customWidth="1"/>
    <col min="2794" max="2794" width="21" style="1" customWidth="1"/>
    <col min="2795" max="2795" width="9.140625" style="1" customWidth="1"/>
    <col min="2796" max="2796" width="10" style="1" customWidth="1"/>
    <col min="2797" max="3043" width="9.140625" style="1"/>
    <col min="3044" max="3044" width="6.140625" style="1" customWidth="1"/>
    <col min="3045" max="3045" width="15.140625" style="1" customWidth="1"/>
    <col min="3046" max="3046" width="26.42578125" style="1" customWidth="1"/>
    <col min="3047" max="3047" width="7.5703125" style="1" customWidth="1"/>
    <col min="3048" max="3048" width="10.28515625" style="1" customWidth="1"/>
    <col min="3049" max="3049" width="39.28515625" style="1" customWidth="1"/>
    <col min="3050" max="3050" width="21" style="1" customWidth="1"/>
    <col min="3051" max="3051" width="9.140625" style="1" customWidth="1"/>
    <col min="3052" max="3052" width="10" style="1" customWidth="1"/>
    <col min="3053" max="3299" width="9.140625" style="1"/>
    <col min="3300" max="3300" width="6.140625" style="1" customWidth="1"/>
    <col min="3301" max="3301" width="15.140625" style="1" customWidth="1"/>
    <col min="3302" max="3302" width="26.42578125" style="1" customWidth="1"/>
    <col min="3303" max="3303" width="7.5703125" style="1" customWidth="1"/>
    <col min="3304" max="3304" width="10.28515625" style="1" customWidth="1"/>
    <col min="3305" max="3305" width="39.28515625" style="1" customWidth="1"/>
    <col min="3306" max="3306" width="21" style="1" customWidth="1"/>
    <col min="3307" max="3307" width="9.140625" style="1" customWidth="1"/>
    <col min="3308" max="3308" width="10" style="1" customWidth="1"/>
    <col min="3309" max="3555" width="9.140625" style="1"/>
    <col min="3556" max="3556" width="6.140625" style="1" customWidth="1"/>
    <col min="3557" max="3557" width="15.140625" style="1" customWidth="1"/>
    <col min="3558" max="3558" width="26.42578125" style="1" customWidth="1"/>
    <col min="3559" max="3559" width="7.5703125" style="1" customWidth="1"/>
    <col min="3560" max="3560" width="10.28515625" style="1" customWidth="1"/>
    <col min="3561" max="3561" width="39.28515625" style="1" customWidth="1"/>
    <col min="3562" max="3562" width="21" style="1" customWidth="1"/>
    <col min="3563" max="3563" width="9.140625" style="1" customWidth="1"/>
    <col min="3564" max="3564" width="10" style="1" customWidth="1"/>
    <col min="3565" max="3811" width="9.140625" style="1"/>
    <col min="3812" max="3812" width="6.140625" style="1" customWidth="1"/>
    <col min="3813" max="3813" width="15.140625" style="1" customWidth="1"/>
    <col min="3814" max="3814" width="26.42578125" style="1" customWidth="1"/>
    <col min="3815" max="3815" width="7.5703125" style="1" customWidth="1"/>
    <col min="3816" max="3816" width="10.28515625" style="1" customWidth="1"/>
    <col min="3817" max="3817" width="39.28515625" style="1" customWidth="1"/>
    <col min="3818" max="3818" width="21" style="1" customWidth="1"/>
    <col min="3819" max="3819" width="9.140625" style="1" customWidth="1"/>
    <col min="3820" max="3820" width="10" style="1" customWidth="1"/>
    <col min="3821" max="4067" width="9.140625" style="1"/>
    <col min="4068" max="4068" width="6.140625" style="1" customWidth="1"/>
    <col min="4069" max="4069" width="15.140625" style="1" customWidth="1"/>
    <col min="4070" max="4070" width="26.42578125" style="1" customWidth="1"/>
    <col min="4071" max="4071" width="7.5703125" style="1" customWidth="1"/>
    <col min="4072" max="4072" width="10.28515625" style="1" customWidth="1"/>
    <col min="4073" max="4073" width="39.28515625" style="1" customWidth="1"/>
    <col min="4074" max="4074" width="21" style="1" customWidth="1"/>
    <col min="4075" max="4075" width="9.140625" style="1" customWidth="1"/>
    <col min="4076" max="4076" width="10" style="1" customWidth="1"/>
    <col min="4077" max="4323" width="9.140625" style="1"/>
    <col min="4324" max="4324" width="6.140625" style="1" customWidth="1"/>
    <col min="4325" max="4325" width="15.140625" style="1" customWidth="1"/>
    <col min="4326" max="4326" width="26.42578125" style="1" customWidth="1"/>
    <col min="4327" max="4327" width="7.5703125" style="1" customWidth="1"/>
    <col min="4328" max="4328" width="10.28515625" style="1" customWidth="1"/>
    <col min="4329" max="4329" width="39.28515625" style="1" customWidth="1"/>
    <col min="4330" max="4330" width="21" style="1" customWidth="1"/>
    <col min="4331" max="4331" width="9.140625" style="1" customWidth="1"/>
    <col min="4332" max="4332" width="10" style="1" customWidth="1"/>
    <col min="4333" max="4579" width="9.140625" style="1"/>
    <col min="4580" max="4580" width="6.140625" style="1" customWidth="1"/>
    <col min="4581" max="4581" width="15.140625" style="1" customWidth="1"/>
    <col min="4582" max="4582" width="26.42578125" style="1" customWidth="1"/>
    <col min="4583" max="4583" width="7.5703125" style="1" customWidth="1"/>
    <col min="4584" max="4584" width="10.28515625" style="1" customWidth="1"/>
    <col min="4585" max="4585" width="39.28515625" style="1" customWidth="1"/>
    <col min="4586" max="4586" width="21" style="1" customWidth="1"/>
    <col min="4587" max="4587" width="9.140625" style="1" customWidth="1"/>
    <col min="4588" max="4588" width="10" style="1" customWidth="1"/>
    <col min="4589" max="4835" width="9.140625" style="1"/>
    <col min="4836" max="4836" width="6.140625" style="1" customWidth="1"/>
    <col min="4837" max="4837" width="15.140625" style="1" customWidth="1"/>
    <col min="4838" max="4838" width="26.42578125" style="1" customWidth="1"/>
    <col min="4839" max="4839" width="7.5703125" style="1" customWidth="1"/>
    <col min="4840" max="4840" width="10.28515625" style="1" customWidth="1"/>
    <col min="4841" max="4841" width="39.28515625" style="1" customWidth="1"/>
    <col min="4842" max="4842" width="21" style="1" customWidth="1"/>
    <col min="4843" max="4843" width="9.140625" style="1" customWidth="1"/>
    <col min="4844" max="4844" width="10" style="1" customWidth="1"/>
    <col min="4845" max="5091" width="9.140625" style="1"/>
    <col min="5092" max="5092" width="6.140625" style="1" customWidth="1"/>
    <col min="5093" max="5093" width="15.140625" style="1" customWidth="1"/>
    <col min="5094" max="5094" width="26.42578125" style="1" customWidth="1"/>
    <col min="5095" max="5095" width="7.5703125" style="1" customWidth="1"/>
    <col min="5096" max="5096" width="10.28515625" style="1" customWidth="1"/>
    <col min="5097" max="5097" width="39.28515625" style="1" customWidth="1"/>
    <col min="5098" max="5098" width="21" style="1" customWidth="1"/>
    <col min="5099" max="5099" width="9.140625" style="1" customWidth="1"/>
    <col min="5100" max="5100" width="10" style="1" customWidth="1"/>
    <col min="5101" max="5347" width="9.140625" style="1"/>
    <col min="5348" max="5348" width="6.140625" style="1" customWidth="1"/>
    <col min="5349" max="5349" width="15.140625" style="1" customWidth="1"/>
    <col min="5350" max="5350" width="26.42578125" style="1" customWidth="1"/>
    <col min="5351" max="5351" width="7.5703125" style="1" customWidth="1"/>
    <col min="5352" max="5352" width="10.28515625" style="1" customWidth="1"/>
    <col min="5353" max="5353" width="39.28515625" style="1" customWidth="1"/>
    <col min="5354" max="5354" width="21" style="1" customWidth="1"/>
    <col min="5355" max="5355" width="9.140625" style="1" customWidth="1"/>
    <col min="5356" max="5356" width="10" style="1" customWidth="1"/>
    <col min="5357" max="5603" width="9.140625" style="1"/>
    <col min="5604" max="5604" width="6.140625" style="1" customWidth="1"/>
    <col min="5605" max="5605" width="15.140625" style="1" customWidth="1"/>
    <col min="5606" max="5606" width="26.42578125" style="1" customWidth="1"/>
    <col min="5607" max="5607" width="7.5703125" style="1" customWidth="1"/>
    <col min="5608" max="5608" width="10.28515625" style="1" customWidth="1"/>
    <col min="5609" max="5609" width="39.28515625" style="1" customWidth="1"/>
    <col min="5610" max="5610" width="21" style="1" customWidth="1"/>
    <col min="5611" max="5611" width="9.140625" style="1" customWidth="1"/>
    <col min="5612" max="5612" width="10" style="1" customWidth="1"/>
    <col min="5613" max="5859" width="9.140625" style="1"/>
    <col min="5860" max="5860" width="6.140625" style="1" customWidth="1"/>
    <col min="5861" max="5861" width="15.140625" style="1" customWidth="1"/>
    <col min="5862" max="5862" width="26.42578125" style="1" customWidth="1"/>
    <col min="5863" max="5863" width="7.5703125" style="1" customWidth="1"/>
    <col min="5864" max="5864" width="10.28515625" style="1" customWidth="1"/>
    <col min="5865" max="5865" width="39.28515625" style="1" customWidth="1"/>
    <col min="5866" max="5866" width="21" style="1" customWidth="1"/>
    <col min="5867" max="5867" width="9.140625" style="1" customWidth="1"/>
    <col min="5868" max="5868" width="10" style="1" customWidth="1"/>
    <col min="5869" max="6115" width="9.140625" style="1"/>
    <col min="6116" max="6116" width="6.140625" style="1" customWidth="1"/>
    <col min="6117" max="6117" width="15.140625" style="1" customWidth="1"/>
    <col min="6118" max="6118" width="26.42578125" style="1" customWidth="1"/>
    <col min="6119" max="6119" width="7.5703125" style="1" customWidth="1"/>
    <col min="6120" max="6120" width="10.28515625" style="1" customWidth="1"/>
    <col min="6121" max="6121" width="39.28515625" style="1" customWidth="1"/>
    <col min="6122" max="6122" width="21" style="1" customWidth="1"/>
    <col min="6123" max="6123" width="9.140625" style="1" customWidth="1"/>
    <col min="6124" max="6124" width="10" style="1" customWidth="1"/>
    <col min="6125" max="6371" width="9.140625" style="1"/>
    <col min="6372" max="6372" width="6.140625" style="1" customWidth="1"/>
    <col min="6373" max="6373" width="15.140625" style="1" customWidth="1"/>
    <col min="6374" max="6374" width="26.42578125" style="1" customWidth="1"/>
    <col min="6375" max="6375" width="7.5703125" style="1" customWidth="1"/>
    <col min="6376" max="6376" width="10.28515625" style="1" customWidth="1"/>
    <col min="6377" max="6377" width="39.28515625" style="1" customWidth="1"/>
    <col min="6378" max="6378" width="21" style="1" customWidth="1"/>
    <col min="6379" max="6379" width="9.140625" style="1" customWidth="1"/>
    <col min="6380" max="6380" width="10" style="1" customWidth="1"/>
    <col min="6381" max="6627" width="9.140625" style="1"/>
    <col min="6628" max="6628" width="6.140625" style="1" customWidth="1"/>
    <col min="6629" max="6629" width="15.140625" style="1" customWidth="1"/>
    <col min="6630" max="6630" width="26.42578125" style="1" customWidth="1"/>
    <col min="6631" max="6631" width="7.5703125" style="1" customWidth="1"/>
    <col min="6632" max="6632" width="10.28515625" style="1" customWidth="1"/>
    <col min="6633" max="6633" width="39.28515625" style="1" customWidth="1"/>
    <col min="6634" max="6634" width="21" style="1" customWidth="1"/>
    <col min="6635" max="6635" width="9.140625" style="1" customWidth="1"/>
    <col min="6636" max="6636" width="10" style="1" customWidth="1"/>
    <col min="6637" max="6883" width="9.140625" style="1"/>
    <col min="6884" max="6884" width="6.140625" style="1" customWidth="1"/>
    <col min="6885" max="6885" width="15.140625" style="1" customWidth="1"/>
    <col min="6886" max="6886" width="26.42578125" style="1" customWidth="1"/>
    <col min="6887" max="6887" width="7.5703125" style="1" customWidth="1"/>
    <col min="6888" max="6888" width="10.28515625" style="1" customWidth="1"/>
    <col min="6889" max="6889" width="39.28515625" style="1" customWidth="1"/>
    <col min="6890" max="6890" width="21" style="1" customWidth="1"/>
    <col min="6891" max="6891" width="9.140625" style="1" customWidth="1"/>
    <col min="6892" max="6892" width="10" style="1" customWidth="1"/>
    <col min="6893" max="7139" width="9.140625" style="1"/>
    <col min="7140" max="7140" width="6.140625" style="1" customWidth="1"/>
    <col min="7141" max="7141" width="15.140625" style="1" customWidth="1"/>
    <col min="7142" max="7142" width="26.42578125" style="1" customWidth="1"/>
    <col min="7143" max="7143" width="7.5703125" style="1" customWidth="1"/>
    <col min="7144" max="7144" width="10.28515625" style="1" customWidth="1"/>
    <col min="7145" max="7145" width="39.28515625" style="1" customWidth="1"/>
    <col min="7146" max="7146" width="21" style="1" customWidth="1"/>
    <col min="7147" max="7147" width="9.140625" style="1" customWidth="1"/>
    <col min="7148" max="7148" width="10" style="1" customWidth="1"/>
    <col min="7149" max="7395" width="9.140625" style="1"/>
    <col min="7396" max="7396" width="6.140625" style="1" customWidth="1"/>
    <col min="7397" max="7397" width="15.140625" style="1" customWidth="1"/>
    <col min="7398" max="7398" width="26.42578125" style="1" customWidth="1"/>
    <col min="7399" max="7399" width="7.5703125" style="1" customWidth="1"/>
    <col min="7400" max="7400" width="10.28515625" style="1" customWidth="1"/>
    <col min="7401" max="7401" width="39.28515625" style="1" customWidth="1"/>
    <col min="7402" max="7402" width="21" style="1" customWidth="1"/>
    <col min="7403" max="7403" width="9.140625" style="1" customWidth="1"/>
    <col min="7404" max="7404" width="10" style="1" customWidth="1"/>
    <col min="7405" max="7651" width="9.140625" style="1"/>
    <col min="7652" max="7652" width="6.140625" style="1" customWidth="1"/>
    <col min="7653" max="7653" width="15.140625" style="1" customWidth="1"/>
    <col min="7654" max="7654" width="26.42578125" style="1" customWidth="1"/>
    <col min="7655" max="7655" width="7.5703125" style="1" customWidth="1"/>
    <col min="7656" max="7656" width="10.28515625" style="1" customWidth="1"/>
    <col min="7657" max="7657" width="39.28515625" style="1" customWidth="1"/>
    <col min="7658" max="7658" width="21" style="1" customWidth="1"/>
    <col min="7659" max="7659" width="9.140625" style="1" customWidth="1"/>
    <col min="7660" max="7660" width="10" style="1" customWidth="1"/>
    <col min="7661" max="7907" width="9.140625" style="1"/>
    <col min="7908" max="7908" width="6.140625" style="1" customWidth="1"/>
    <col min="7909" max="7909" width="15.140625" style="1" customWidth="1"/>
    <col min="7910" max="7910" width="26.42578125" style="1" customWidth="1"/>
    <col min="7911" max="7911" width="7.5703125" style="1" customWidth="1"/>
    <col min="7912" max="7912" width="10.28515625" style="1" customWidth="1"/>
    <col min="7913" max="7913" width="39.28515625" style="1" customWidth="1"/>
    <col min="7914" max="7914" width="21" style="1" customWidth="1"/>
    <col min="7915" max="7915" width="9.140625" style="1" customWidth="1"/>
    <col min="7916" max="7916" width="10" style="1" customWidth="1"/>
    <col min="7917" max="8163" width="9.140625" style="1"/>
    <col min="8164" max="8164" width="6.140625" style="1" customWidth="1"/>
    <col min="8165" max="8165" width="15.140625" style="1" customWidth="1"/>
    <col min="8166" max="8166" width="26.42578125" style="1" customWidth="1"/>
    <col min="8167" max="8167" width="7.5703125" style="1" customWidth="1"/>
    <col min="8168" max="8168" width="10.28515625" style="1" customWidth="1"/>
    <col min="8169" max="8169" width="39.28515625" style="1" customWidth="1"/>
    <col min="8170" max="8170" width="21" style="1" customWidth="1"/>
    <col min="8171" max="8171" width="9.140625" style="1" customWidth="1"/>
    <col min="8172" max="8172" width="10" style="1" customWidth="1"/>
    <col min="8173" max="8419" width="9.140625" style="1"/>
    <col min="8420" max="8420" width="6.140625" style="1" customWidth="1"/>
    <col min="8421" max="8421" width="15.140625" style="1" customWidth="1"/>
    <col min="8422" max="8422" width="26.42578125" style="1" customWidth="1"/>
    <col min="8423" max="8423" width="7.5703125" style="1" customWidth="1"/>
    <col min="8424" max="8424" width="10.28515625" style="1" customWidth="1"/>
    <col min="8425" max="8425" width="39.28515625" style="1" customWidth="1"/>
    <col min="8426" max="8426" width="21" style="1" customWidth="1"/>
    <col min="8427" max="8427" width="9.140625" style="1" customWidth="1"/>
    <col min="8428" max="8428" width="10" style="1" customWidth="1"/>
    <col min="8429" max="8675" width="9.140625" style="1"/>
    <col min="8676" max="8676" width="6.140625" style="1" customWidth="1"/>
    <col min="8677" max="8677" width="15.140625" style="1" customWidth="1"/>
    <col min="8678" max="8678" width="26.42578125" style="1" customWidth="1"/>
    <col min="8679" max="8679" width="7.5703125" style="1" customWidth="1"/>
    <col min="8680" max="8680" width="10.28515625" style="1" customWidth="1"/>
    <col min="8681" max="8681" width="39.28515625" style="1" customWidth="1"/>
    <col min="8682" max="8682" width="21" style="1" customWidth="1"/>
    <col min="8683" max="8683" width="9.140625" style="1" customWidth="1"/>
    <col min="8684" max="8684" width="10" style="1" customWidth="1"/>
    <col min="8685" max="8931" width="9.140625" style="1"/>
    <col min="8932" max="8932" width="6.140625" style="1" customWidth="1"/>
    <col min="8933" max="8933" width="15.140625" style="1" customWidth="1"/>
    <col min="8934" max="8934" width="26.42578125" style="1" customWidth="1"/>
    <col min="8935" max="8935" width="7.5703125" style="1" customWidth="1"/>
    <col min="8936" max="8936" width="10.28515625" style="1" customWidth="1"/>
    <col min="8937" max="8937" width="39.28515625" style="1" customWidth="1"/>
    <col min="8938" max="8938" width="21" style="1" customWidth="1"/>
    <col min="8939" max="8939" width="9.140625" style="1" customWidth="1"/>
    <col min="8940" max="8940" width="10" style="1" customWidth="1"/>
    <col min="8941" max="9187" width="9.140625" style="1"/>
    <col min="9188" max="9188" width="6.140625" style="1" customWidth="1"/>
    <col min="9189" max="9189" width="15.140625" style="1" customWidth="1"/>
    <col min="9190" max="9190" width="26.42578125" style="1" customWidth="1"/>
    <col min="9191" max="9191" width="7.5703125" style="1" customWidth="1"/>
    <col min="9192" max="9192" width="10.28515625" style="1" customWidth="1"/>
    <col min="9193" max="9193" width="39.28515625" style="1" customWidth="1"/>
    <col min="9194" max="9194" width="21" style="1" customWidth="1"/>
    <col min="9195" max="9195" width="9.140625" style="1" customWidth="1"/>
    <col min="9196" max="9196" width="10" style="1" customWidth="1"/>
    <col min="9197" max="9443" width="9.140625" style="1"/>
    <col min="9444" max="9444" width="6.140625" style="1" customWidth="1"/>
    <col min="9445" max="9445" width="15.140625" style="1" customWidth="1"/>
    <col min="9446" max="9446" width="26.42578125" style="1" customWidth="1"/>
    <col min="9447" max="9447" width="7.5703125" style="1" customWidth="1"/>
    <col min="9448" max="9448" width="10.28515625" style="1" customWidth="1"/>
    <col min="9449" max="9449" width="39.28515625" style="1" customWidth="1"/>
    <col min="9450" max="9450" width="21" style="1" customWidth="1"/>
    <col min="9451" max="9451" width="9.140625" style="1" customWidth="1"/>
    <col min="9452" max="9452" width="10" style="1" customWidth="1"/>
    <col min="9453" max="9699" width="9.140625" style="1"/>
    <col min="9700" max="9700" width="6.140625" style="1" customWidth="1"/>
    <col min="9701" max="9701" width="15.140625" style="1" customWidth="1"/>
    <col min="9702" max="9702" width="26.42578125" style="1" customWidth="1"/>
    <col min="9703" max="9703" width="7.5703125" style="1" customWidth="1"/>
    <col min="9704" max="9704" width="10.28515625" style="1" customWidth="1"/>
    <col min="9705" max="9705" width="39.28515625" style="1" customWidth="1"/>
    <col min="9706" max="9706" width="21" style="1" customWidth="1"/>
    <col min="9707" max="9707" width="9.140625" style="1" customWidth="1"/>
    <col min="9708" max="9708" width="10" style="1" customWidth="1"/>
    <col min="9709" max="9955" width="9.140625" style="1"/>
    <col min="9956" max="9956" width="6.140625" style="1" customWidth="1"/>
    <col min="9957" max="9957" width="15.140625" style="1" customWidth="1"/>
    <col min="9958" max="9958" width="26.42578125" style="1" customWidth="1"/>
    <col min="9959" max="9959" width="7.5703125" style="1" customWidth="1"/>
    <col min="9960" max="9960" width="10.28515625" style="1" customWidth="1"/>
    <col min="9961" max="9961" width="39.28515625" style="1" customWidth="1"/>
    <col min="9962" max="9962" width="21" style="1" customWidth="1"/>
    <col min="9963" max="9963" width="9.140625" style="1" customWidth="1"/>
    <col min="9964" max="9964" width="10" style="1" customWidth="1"/>
    <col min="9965" max="10211" width="9.140625" style="1"/>
    <col min="10212" max="10212" width="6.140625" style="1" customWidth="1"/>
    <col min="10213" max="10213" width="15.140625" style="1" customWidth="1"/>
    <col min="10214" max="10214" width="26.42578125" style="1" customWidth="1"/>
    <col min="10215" max="10215" width="7.5703125" style="1" customWidth="1"/>
    <col min="10216" max="10216" width="10.28515625" style="1" customWidth="1"/>
    <col min="10217" max="10217" width="39.28515625" style="1" customWidth="1"/>
    <col min="10218" max="10218" width="21" style="1" customWidth="1"/>
    <col min="10219" max="10219" width="9.140625" style="1" customWidth="1"/>
    <col min="10220" max="10220" width="10" style="1" customWidth="1"/>
    <col min="10221" max="10467" width="9.140625" style="1"/>
    <col min="10468" max="10468" width="6.140625" style="1" customWidth="1"/>
    <col min="10469" max="10469" width="15.140625" style="1" customWidth="1"/>
    <col min="10470" max="10470" width="26.42578125" style="1" customWidth="1"/>
    <col min="10471" max="10471" width="7.5703125" style="1" customWidth="1"/>
    <col min="10472" max="10472" width="10.28515625" style="1" customWidth="1"/>
    <col min="10473" max="10473" width="39.28515625" style="1" customWidth="1"/>
    <col min="10474" max="10474" width="21" style="1" customWidth="1"/>
    <col min="10475" max="10475" width="9.140625" style="1" customWidth="1"/>
    <col min="10476" max="10476" width="10" style="1" customWidth="1"/>
    <col min="10477" max="10723" width="9.140625" style="1"/>
    <col min="10724" max="10724" width="6.140625" style="1" customWidth="1"/>
    <col min="10725" max="10725" width="15.140625" style="1" customWidth="1"/>
    <col min="10726" max="10726" width="26.42578125" style="1" customWidth="1"/>
    <col min="10727" max="10727" width="7.5703125" style="1" customWidth="1"/>
    <col min="10728" max="10728" width="10.28515625" style="1" customWidth="1"/>
    <col min="10729" max="10729" width="39.28515625" style="1" customWidth="1"/>
    <col min="10730" max="10730" width="21" style="1" customWidth="1"/>
    <col min="10731" max="10731" width="9.140625" style="1" customWidth="1"/>
    <col min="10732" max="10732" width="10" style="1" customWidth="1"/>
    <col min="10733" max="10979" width="9.140625" style="1"/>
    <col min="10980" max="10980" width="6.140625" style="1" customWidth="1"/>
    <col min="10981" max="10981" width="15.140625" style="1" customWidth="1"/>
    <col min="10982" max="10982" width="26.42578125" style="1" customWidth="1"/>
    <col min="10983" max="10983" width="7.5703125" style="1" customWidth="1"/>
    <col min="10984" max="10984" width="10.28515625" style="1" customWidth="1"/>
    <col min="10985" max="10985" width="39.28515625" style="1" customWidth="1"/>
    <col min="10986" max="10986" width="21" style="1" customWidth="1"/>
    <col min="10987" max="10987" width="9.140625" style="1" customWidth="1"/>
    <col min="10988" max="10988" width="10" style="1" customWidth="1"/>
    <col min="10989" max="11235" width="9.140625" style="1"/>
    <col min="11236" max="11236" width="6.140625" style="1" customWidth="1"/>
    <col min="11237" max="11237" width="15.140625" style="1" customWidth="1"/>
    <col min="11238" max="11238" width="26.42578125" style="1" customWidth="1"/>
    <col min="11239" max="11239" width="7.5703125" style="1" customWidth="1"/>
    <col min="11240" max="11240" width="10.28515625" style="1" customWidth="1"/>
    <col min="11241" max="11241" width="39.28515625" style="1" customWidth="1"/>
    <col min="11242" max="11242" width="21" style="1" customWidth="1"/>
    <col min="11243" max="11243" width="9.140625" style="1" customWidth="1"/>
    <col min="11244" max="11244" width="10" style="1" customWidth="1"/>
    <col min="11245" max="11491" width="9.140625" style="1"/>
    <col min="11492" max="11492" width="6.140625" style="1" customWidth="1"/>
    <col min="11493" max="11493" width="15.140625" style="1" customWidth="1"/>
    <col min="11494" max="11494" width="26.42578125" style="1" customWidth="1"/>
    <col min="11495" max="11495" width="7.5703125" style="1" customWidth="1"/>
    <col min="11496" max="11496" width="10.28515625" style="1" customWidth="1"/>
    <col min="11497" max="11497" width="39.28515625" style="1" customWidth="1"/>
    <col min="11498" max="11498" width="21" style="1" customWidth="1"/>
    <col min="11499" max="11499" width="9.140625" style="1" customWidth="1"/>
    <col min="11500" max="11500" width="10" style="1" customWidth="1"/>
    <col min="11501" max="11747" width="9.140625" style="1"/>
    <col min="11748" max="11748" width="6.140625" style="1" customWidth="1"/>
    <col min="11749" max="11749" width="15.140625" style="1" customWidth="1"/>
    <col min="11750" max="11750" width="26.42578125" style="1" customWidth="1"/>
    <col min="11751" max="11751" width="7.5703125" style="1" customWidth="1"/>
    <col min="11752" max="11752" width="10.28515625" style="1" customWidth="1"/>
    <col min="11753" max="11753" width="39.28515625" style="1" customWidth="1"/>
    <col min="11754" max="11754" width="21" style="1" customWidth="1"/>
    <col min="11755" max="11755" width="9.140625" style="1" customWidth="1"/>
    <col min="11756" max="11756" width="10" style="1" customWidth="1"/>
    <col min="11757" max="12003" width="9.140625" style="1"/>
    <col min="12004" max="12004" width="6.140625" style="1" customWidth="1"/>
    <col min="12005" max="12005" width="15.140625" style="1" customWidth="1"/>
    <col min="12006" max="12006" width="26.42578125" style="1" customWidth="1"/>
    <col min="12007" max="12007" width="7.5703125" style="1" customWidth="1"/>
    <col min="12008" max="12008" width="10.28515625" style="1" customWidth="1"/>
    <col min="12009" max="12009" width="39.28515625" style="1" customWidth="1"/>
    <col min="12010" max="12010" width="21" style="1" customWidth="1"/>
    <col min="12011" max="12011" width="9.140625" style="1" customWidth="1"/>
    <col min="12012" max="12012" width="10" style="1" customWidth="1"/>
    <col min="12013" max="12259" width="9.140625" style="1"/>
    <col min="12260" max="12260" width="6.140625" style="1" customWidth="1"/>
    <col min="12261" max="12261" width="15.140625" style="1" customWidth="1"/>
    <col min="12262" max="12262" width="26.42578125" style="1" customWidth="1"/>
    <col min="12263" max="12263" width="7.5703125" style="1" customWidth="1"/>
    <col min="12264" max="12264" width="10.28515625" style="1" customWidth="1"/>
    <col min="12265" max="12265" width="39.28515625" style="1" customWidth="1"/>
    <col min="12266" max="12266" width="21" style="1" customWidth="1"/>
    <col min="12267" max="12267" width="9.140625" style="1" customWidth="1"/>
    <col min="12268" max="12268" width="10" style="1" customWidth="1"/>
    <col min="12269" max="12515" width="9.140625" style="1"/>
    <col min="12516" max="12516" width="6.140625" style="1" customWidth="1"/>
    <col min="12517" max="12517" width="15.140625" style="1" customWidth="1"/>
    <col min="12518" max="12518" width="26.42578125" style="1" customWidth="1"/>
    <col min="12519" max="12519" width="7.5703125" style="1" customWidth="1"/>
    <col min="12520" max="12520" width="10.28515625" style="1" customWidth="1"/>
    <col min="12521" max="12521" width="39.28515625" style="1" customWidth="1"/>
    <col min="12522" max="12522" width="21" style="1" customWidth="1"/>
    <col min="12523" max="12523" width="9.140625" style="1" customWidth="1"/>
    <col min="12524" max="12524" width="10" style="1" customWidth="1"/>
    <col min="12525" max="12771" width="9.140625" style="1"/>
    <col min="12772" max="12772" width="6.140625" style="1" customWidth="1"/>
    <col min="12773" max="12773" width="15.140625" style="1" customWidth="1"/>
    <col min="12774" max="12774" width="26.42578125" style="1" customWidth="1"/>
    <col min="12775" max="12775" width="7.5703125" style="1" customWidth="1"/>
    <col min="12776" max="12776" width="10.28515625" style="1" customWidth="1"/>
    <col min="12777" max="12777" width="39.28515625" style="1" customWidth="1"/>
    <col min="12778" max="12778" width="21" style="1" customWidth="1"/>
    <col min="12779" max="12779" width="9.140625" style="1" customWidth="1"/>
    <col min="12780" max="12780" width="10" style="1" customWidth="1"/>
    <col min="12781" max="13027" width="9.140625" style="1"/>
    <col min="13028" max="13028" width="6.140625" style="1" customWidth="1"/>
    <col min="13029" max="13029" width="15.140625" style="1" customWidth="1"/>
    <col min="13030" max="13030" width="26.42578125" style="1" customWidth="1"/>
    <col min="13031" max="13031" width="7.5703125" style="1" customWidth="1"/>
    <col min="13032" max="13032" width="10.28515625" style="1" customWidth="1"/>
    <col min="13033" max="13033" width="39.28515625" style="1" customWidth="1"/>
    <col min="13034" max="13034" width="21" style="1" customWidth="1"/>
    <col min="13035" max="13035" width="9.140625" style="1" customWidth="1"/>
    <col min="13036" max="13036" width="10" style="1" customWidth="1"/>
    <col min="13037" max="13283" width="9.140625" style="1"/>
    <col min="13284" max="13284" width="6.140625" style="1" customWidth="1"/>
    <col min="13285" max="13285" width="15.140625" style="1" customWidth="1"/>
    <col min="13286" max="13286" width="26.42578125" style="1" customWidth="1"/>
    <col min="13287" max="13287" width="7.5703125" style="1" customWidth="1"/>
    <col min="13288" max="13288" width="10.28515625" style="1" customWidth="1"/>
    <col min="13289" max="13289" width="39.28515625" style="1" customWidth="1"/>
    <col min="13290" max="13290" width="21" style="1" customWidth="1"/>
    <col min="13291" max="13291" width="9.140625" style="1" customWidth="1"/>
    <col min="13292" max="13292" width="10" style="1" customWidth="1"/>
    <col min="13293" max="13539" width="9.140625" style="1"/>
    <col min="13540" max="13540" width="6.140625" style="1" customWidth="1"/>
    <col min="13541" max="13541" width="15.140625" style="1" customWidth="1"/>
    <col min="13542" max="13542" width="26.42578125" style="1" customWidth="1"/>
    <col min="13543" max="13543" width="7.5703125" style="1" customWidth="1"/>
    <col min="13544" max="13544" width="10.28515625" style="1" customWidth="1"/>
    <col min="13545" max="13545" width="39.28515625" style="1" customWidth="1"/>
    <col min="13546" max="13546" width="21" style="1" customWidth="1"/>
    <col min="13547" max="13547" width="9.140625" style="1" customWidth="1"/>
    <col min="13548" max="13548" width="10" style="1" customWidth="1"/>
    <col min="13549" max="13795" width="9.140625" style="1"/>
    <col min="13796" max="13796" width="6.140625" style="1" customWidth="1"/>
    <col min="13797" max="13797" width="15.140625" style="1" customWidth="1"/>
    <col min="13798" max="13798" width="26.42578125" style="1" customWidth="1"/>
    <col min="13799" max="13799" width="7.5703125" style="1" customWidth="1"/>
    <col min="13800" max="13800" width="10.28515625" style="1" customWidth="1"/>
    <col min="13801" max="13801" width="39.28515625" style="1" customWidth="1"/>
    <col min="13802" max="13802" width="21" style="1" customWidth="1"/>
    <col min="13803" max="13803" width="9.140625" style="1" customWidth="1"/>
    <col min="13804" max="13804" width="10" style="1" customWidth="1"/>
    <col min="13805" max="14051" width="9.140625" style="1"/>
    <col min="14052" max="14052" width="6.140625" style="1" customWidth="1"/>
    <col min="14053" max="14053" width="15.140625" style="1" customWidth="1"/>
    <col min="14054" max="14054" width="26.42578125" style="1" customWidth="1"/>
    <col min="14055" max="14055" width="7.5703125" style="1" customWidth="1"/>
    <col min="14056" max="14056" width="10.28515625" style="1" customWidth="1"/>
    <col min="14057" max="14057" width="39.28515625" style="1" customWidth="1"/>
    <col min="14058" max="14058" width="21" style="1" customWidth="1"/>
    <col min="14059" max="14059" width="9.140625" style="1" customWidth="1"/>
    <col min="14060" max="14060" width="10" style="1" customWidth="1"/>
    <col min="14061" max="14307" width="9.140625" style="1"/>
    <col min="14308" max="14308" width="6.140625" style="1" customWidth="1"/>
    <col min="14309" max="14309" width="15.140625" style="1" customWidth="1"/>
    <col min="14310" max="14310" width="26.42578125" style="1" customWidth="1"/>
    <col min="14311" max="14311" width="7.5703125" style="1" customWidth="1"/>
    <col min="14312" max="14312" width="10.28515625" style="1" customWidth="1"/>
    <col min="14313" max="14313" width="39.28515625" style="1" customWidth="1"/>
    <col min="14314" max="14314" width="21" style="1" customWidth="1"/>
    <col min="14315" max="14315" width="9.140625" style="1" customWidth="1"/>
    <col min="14316" max="14316" width="10" style="1" customWidth="1"/>
    <col min="14317" max="14563" width="9.140625" style="1"/>
    <col min="14564" max="14564" width="6.140625" style="1" customWidth="1"/>
    <col min="14565" max="14565" width="15.140625" style="1" customWidth="1"/>
    <col min="14566" max="14566" width="26.42578125" style="1" customWidth="1"/>
    <col min="14567" max="14567" width="7.5703125" style="1" customWidth="1"/>
    <col min="14568" max="14568" width="10.28515625" style="1" customWidth="1"/>
    <col min="14569" max="14569" width="39.28515625" style="1" customWidth="1"/>
    <col min="14570" max="14570" width="21" style="1" customWidth="1"/>
    <col min="14571" max="14571" width="9.140625" style="1" customWidth="1"/>
    <col min="14572" max="14572" width="10" style="1" customWidth="1"/>
    <col min="14573" max="14819" width="9.140625" style="1"/>
    <col min="14820" max="14820" width="6.140625" style="1" customWidth="1"/>
    <col min="14821" max="14821" width="15.140625" style="1" customWidth="1"/>
    <col min="14822" max="14822" width="26.42578125" style="1" customWidth="1"/>
    <col min="14823" max="14823" width="7.5703125" style="1" customWidth="1"/>
    <col min="14824" max="14824" width="10.28515625" style="1" customWidth="1"/>
    <col min="14825" max="14825" width="39.28515625" style="1" customWidth="1"/>
    <col min="14826" max="14826" width="21" style="1" customWidth="1"/>
    <col min="14827" max="14827" width="9.140625" style="1" customWidth="1"/>
    <col min="14828" max="14828" width="10" style="1" customWidth="1"/>
    <col min="14829" max="15075" width="9.140625" style="1"/>
    <col min="15076" max="15076" width="6.140625" style="1" customWidth="1"/>
    <col min="15077" max="15077" width="15.140625" style="1" customWidth="1"/>
    <col min="15078" max="15078" width="26.42578125" style="1" customWidth="1"/>
    <col min="15079" max="15079" width="7.5703125" style="1" customWidth="1"/>
    <col min="15080" max="15080" width="10.28515625" style="1" customWidth="1"/>
    <col min="15081" max="15081" width="39.28515625" style="1" customWidth="1"/>
    <col min="15082" max="15082" width="21" style="1" customWidth="1"/>
    <col min="15083" max="15083" width="9.140625" style="1" customWidth="1"/>
    <col min="15084" max="15084" width="10" style="1" customWidth="1"/>
    <col min="15085" max="15331" width="9.140625" style="1"/>
    <col min="15332" max="15332" width="6.140625" style="1" customWidth="1"/>
    <col min="15333" max="15333" width="15.140625" style="1" customWidth="1"/>
    <col min="15334" max="15334" width="26.42578125" style="1" customWidth="1"/>
    <col min="15335" max="15335" width="7.5703125" style="1" customWidth="1"/>
    <col min="15336" max="15336" width="10.28515625" style="1" customWidth="1"/>
    <col min="15337" max="15337" width="39.28515625" style="1" customWidth="1"/>
    <col min="15338" max="15338" width="21" style="1" customWidth="1"/>
    <col min="15339" max="15339" width="9.140625" style="1" customWidth="1"/>
    <col min="15340" max="15340" width="10" style="1" customWidth="1"/>
    <col min="15341" max="15587" width="9.140625" style="1"/>
    <col min="15588" max="15588" width="6.140625" style="1" customWidth="1"/>
    <col min="15589" max="15589" width="15.140625" style="1" customWidth="1"/>
    <col min="15590" max="15590" width="26.42578125" style="1" customWidth="1"/>
    <col min="15591" max="15591" width="7.5703125" style="1" customWidth="1"/>
    <col min="15592" max="15592" width="10.28515625" style="1" customWidth="1"/>
    <col min="15593" max="15593" width="39.28515625" style="1" customWidth="1"/>
    <col min="15594" max="15594" width="21" style="1" customWidth="1"/>
    <col min="15595" max="15595" width="9.140625" style="1" customWidth="1"/>
    <col min="15596" max="15596" width="10" style="1" customWidth="1"/>
    <col min="15597" max="15843" width="9.140625" style="1"/>
    <col min="15844" max="15844" width="6.140625" style="1" customWidth="1"/>
    <col min="15845" max="15845" width="15.140625" style="1" customWidth="1"/>
    <col min="15846" max="15846" width="26.42578125" style="1" customWidth="1"/>
    <col min="15847" max="15847" width="7.5703125" style="1" customWidth="1"/>
    <col min="15848" max="15848" width="10.28515625" style="1" customWidth="1"/>
    <col min="15849" max="15849" width="39.28515625" style="1" customWidth="1"/>
    <col min="15850" max="15850" width="21" style="1" customWidth="1"/>
    <col min="15851" max="15851" width="9.140625" style="1" customWidth="1"/>
    <col min="15852" max="15852" width="10" style="1" customWidth="1"/>
    <col min="15853" max="16099" width="9.140625" style="1"/>
    <col min="16100" max="16100" width="6.140625" style="1" customWidth="1"/>
    <col min="16101" max="16101" width="15.140625" style="1" customWidth="1"/>
    <col min="16102" max="16102" width="26.42578125" style="1" customWidth="1"/>
    <col min="16103" max="16103" width="7.5703125" style="1" customWidth="1"/>
    <col min="16104" max="16104" width="10.28515625" style="1" customWidth="1"/>
    <col min="16105" max="16105" width="39.28515625" style="1" customWidth="1"/>
    <col min="16106" max="16106" width="21" style="1" customWidth="1"/>
    <col min="16107" max="16107" width="9.140625" style="1" customWidth="1"/>
    <col min="16108" max="16108" width="10" style="1" customWidth="1"/>
    <col min="16109" max="16384" width="9.140625" style="1"/>
  </cols>
  <sheetData>
    <row r="1" spans="1:20" ht="28.5" hidden="1" customHeight="1" x14ac:dyDescent="0.25">
      <c r="A1" s="242" t="s">
        <v>197</v>
      </c>
      <c r="B1" s="242"/>
      <c r="C1" s="242"/>
      <c r="D1" s="242"/>
      <c r="E1" s="93"/>
      <c r="F1" s="93"/>
      <c r="G1" s="242" t="s">
        <v>198</v>
      </c>
      <c r="H1" s="242"/>
      <c r="I1" s="242"/>
      <c r="J1" s="242"/>
      <c r="K1" s="93"/>
      <c r="L1" s="242" t="s">
        <v>198</v>
      </c>
      <c r="M1" s="242"/>
      <c r="N1" s="242"/>
      <c r="O1" s="242"/>
    </row>
    <row r="2" spans="1:20" ht="18.75" hidden="1" customHeight="1" x14ac:dyDescent="0.25">
      <c r="A2" s="240" t="s">
        <v>207</v>
      </c>
      <c r="B2" s="240"/>
      <c r="C2" s="240"/>
      <c r="D2" s="240"/>
      <c r="E2" s="93"/>
      <c r="F2" s="93"/>
      <c r="G2" s="241" t="s">
        <v>199</v>
      </c>
      <c r="H2" s="241"/>
      <c r="I2" s="241"/>
      <c r="J2" s="241"/>
      <c r="K2" s="93"/>
      <c r="L2" s="100"/>
      <c r="M2" s="101"/>
      <c r="N2" s="102"/>
      <c r="O2" s="103" t="s">
        <v>200</v>
      </c>
    </row>
    <row r="3" spans="1:20" ht="18.75" hidden="1" customHeight="1" x14ac:dyDescent="0.25">
      <c r="A3" s="240" t="s">
        <v>201</v>
      </c>
      <c r="B3" s="240"/>
      <c r="C3" s="240"/>
      <c r="D3" s="240"/>
      <c r="E3" s="93"/>
      <c r="F3" s="93"/>
      <c r="G3" s="241" t="s">
        <v>208</v>
      </c>
      <c r="H3" s="241"/>
      <c r="I3" s="241"/>
      <c r="J3" s="241"/>
      <c r="K3" s="93"/>
      <c r="L3" s="94"/>
      <c r="M3" s="101"/>
      <c r="N3" s="102"/>
      <c r="O3" s="103" t="s">
        <v>209</v>
      </c>
    </row>
    <row r="4" spans="1:20" ht="15" hidden="1" customHeight="1" x14ac:dyDescent="0.25">
      <c r="A4" s="240"/>
      <c r="B4" s="240"/>
      <c r="C4" s="240"/>
      <c r="D4" s="240"/>
      <c r="E4" s="93"/>
      <c r="F4" s="93"/>
      <c r="G4" s="101"/>
      <c r="H4" s="101"/>
      <c r="I4" s="101"/>
      <c r="J4" s="101"/>
      <c r="K4" s="93"/>
      <c r="L4" s="101"/>
      <c r="M4" s="101"/>
      <c r="N4" s="101"/>
      <c r="O4" s="101"/>
    </row>
    <row r="5" spans="1:20" ht="18.75" hidden="1" customHeight="1" x14ac:dyDescent="0.25">
      <c r="A5" s="104" t="s">
        <v>202</v>
      </c>
      <c r="B5" s="104"/>
      <c r="C5" s="104"/>
      <c r="D5" s="104"/>
      <c r="E5" s="93"/>
      <c r="F5" s="93"/>
      <c r="G5" s="241" t="s">
        <v>203</v>
      </c>
      <c r="H5" s="241"/>
      <c r="I5" s="241"/>
      <c r="J5" s="241"/>
      <c r="K5" s="93"/>
      <c r="L5" s="94"/>
      <c r="M5" s="105"/>
      <c r="N5" s="105"/>
      <c r="O5" s="103" t="s">
        <v>204</v>
      </c>
    </row>
    <row r="6" spans="1:20" ht="18.75" hidden="1" customHeight="1" x14ac:dyDescent="0.25">
      <c r="A6" s="240" t="s">
        <v>205</v>
      </c>
      <c r="B6" s="240"/>
      <c r="C6" s="240"/>
      <c r="D6" s="240"/>
      <c r="E6" s="93"/>
      <c r="F6" s="93"/>
      <c r="G6" s="241" t="s">
        <v>205</v>
      </c>
      <c r="H6" s="241"/>
      <c r="I6" s="241"/>
      <c r="J6" s="241"/>
      <c r="K6" s="93"/>
      <c r="L6" s="238" t="s">
        <v>206</v>
      </c>
      <c r="M6" s="239"/>
      <c r="N6" s="239"/>
      <c r="O6" s="239"/>
    </row>
    <row r="7" spans="1:20" ht="28.5" hidden="1" customHeight="1" x14ac:dyDescent="0.2">
      <c r="E7" s="1"/>
      <c r="F7" s="1"/>
      <c r="G7" s="1"/>
      <c r="H7" s="1"/>
      <c r="L7" s="1"/>
      <c r="M7" s="1"/>
      <c r="N7" s="1"/>
    </row>
    <row r="8" spans="1:20" ht="28.5" customHeight="1" x14ac:dyDescent="0.2">
      <c r="A8" s="234" t="s">
        <v>238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</row>
    <row r="9" spans="1:20" ht="28.5" customHeight="1" thickBot="1" x14ac:dyDescent="0.25">
      <c r="A9" s="228"/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85"/>
    </row>
    <row r="10" spans="1:20" s="68" customFormat="1" ht="47.25" customHeight="1" thickBot="1" x14ac:dyDescent="0.25">
      <c r="A10" s="61" t="s">
        <v>1</v>
      </c>
      <c r="B10" s="65" t="s">
        <v>2</v>
      </c>
      <c r="C10" s="65" t="s">
        <v>3</v>
      </c>
      <c r="D10" s="66" t="s">
        <v>4</v>
      </c>
      <c r="E10" s="65" t="s">
        <v>50</v>
      </c>
      <c r="F10" s="65" t="s">
        <v>5</v>
      </c>
      <c r="G10" s="65" t="s">
        <v>10</v>
      </c>
      <c r="H10" s="65" t="s">
        <v>6</v>
      </c>
      <c r="I10" s="65" t="s">
        <v>7</v>
      </c>
      <c r="J10" s="65" t="s">
        <v>8</v>
      </c>
      <c r="K10" s="65" t="s">
        <v>9</v>
      </c>
      <c r="L10" s="65" t="s">
        <v>11</v>
      </c>
      <c r="M10" s="65" t="s">
        <v>188</v>
      </c>
      <c r="N10" s="88" t="s">
        <v>194</v>
      </c>
      <c r="O10" s="67" t="s">
        <v>191</v>
      </c>
      <c r="T10" s="147"/>
    </row>
    <row r="11" spans="1:20" s="68" customFormat="1" ht="12" customHeight="1" thickBot="1" x14ac:dyDescent="0.25">
      <c r="A11" s="69">
        <v>1</v>
      </c>
      <c r="B11" s="70">
        <v>2</v>
      </c>
      <c r="C11" s="70">
        <v>3</v>
      </c>
      <c r="D11" s="70">
        <v>4</v>
      </c>
      <c r="E11" s="70">
        <v>5</v>
      </c>
      <c r="F11" s="70">
        <v>6</v>
      </c>
      <c r="G11" s="70">
        <v>7</v>
      </c>
      <c r="H11" s="70">
        <v>8</v>
      </c>
      <c r="I11" s="70">
        <v>9</v>
      </c>
      <c r="J11" s="70">
        <v>10</v>
      </c>
      <c r="K11" s="70">
        <v>11</v>
      </c>
      <c r="L11" s="70">
        <v>11</v>
      </c>
      <c r="M11" s="70">
        <v>12</v>
      </c>
      <c r="N11" s="89">
        <v>13</v>
      </c>
      <c r="O11" s="71">
        <v>14</v>
      </c>
      <c r="T11" s="147"/>
    </row>
    <row r="12" spans="1:20" s="68" customFormat="1" ht="15.75" customHeight="1" thickBot="1" x14ac:dyDescent="0.25">
      <c r="A12" s="232" t="s">
        <v>16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121"/>
      <c r="O12" s="123"/>
      <c r="T12" s="147"/>
    </row>
    <row r="13" spans="1:20" s="68" customFormat="1" ht="25.5" x14ac:dyDescent="0.2">
      <c r="A13" s="118">
        <v>1</v>
      </c>
      <c r="B13" s="119" t="s">
        <v>19</v>
      </c>
      <c r="C13" s="120" t="s">
        <v>18</v>
      </c>
      <c r="D13" s="138" t="s">
        <v>215</v>
      </c>
      <c r="E13" s="139">
        <v>0.41</v>
      </c>
      <c r="F13" s="87" t="s">
        <v>13</v>
      </c>
      <c r="G13" s="110">
        <v>4.5</v>
      </c>
      <c r="H13" s="110">
        <f t="shared" ref="H13:H36" si="0">ROUND(E13*G13,3)</f>
        <v>1.845</v>
      </c>
      <c r="I13" s="111">
        <f t="shared" ref="I13:I26" si="1">E13*0.029</f>
        <v>1.189E-2</v>
      </c>
      <c r="J13" s="112" t="s">
        <v>13</v>
      </c>
      <c r="K13" s="116">
        <f>E13*32.4</f>
        <v>13.283999999999999</v>
      </c>
      <c r="L13" s="87" t="s">
        <v>192</v>
      </c>
      <c r="M13" s="87"/>
      <c r="N13" s="122" t="s">
        <v>195</v>
      </c>
      <c r="O13" s="114" t="s">
        <v>214</v>
      </c>
      <c r="T13" s="147"/>
    </row>
    <row r="14" spans="1:20" s="68" customFormat="1" ht="25.5" x14ac:dyDescent="0.2">
      <c r="A14" s="118">
        <v>2</v>
      </c>
      <c r="B14" s="119" t="s">
        <v>19</v>
      </c>
      <c r="C14" s="120" t="s">
        <v>18</v>
      </c>
      <c r="D14" s="4" t="s">
        <v>216</v>
      </c>
      <c r="E14" s="140">
        <v>0.51</v>
      </c>
      <c r="F14" s="87" t="s">
        <v>13</v>
      </c>
      <c r="G14" s="110">
        <v>4.5</v>
      </c>
      <c r="H14" s="110">
        <f t="shared" si="0"/>
        <v>2.2949999999999999</v>
      </c>
      <c r="I14" s="111">
        <f t="shared" si="1"/>
        <v>1.4790000000000001E-2</v>
      </c>
      <c r="J14" s="112" t="s">
        <v>13</v>
      </c>
      <c r="K14" s="116">
        <f t="shared" ref="K14:K26" si="2">E14*32.4</f>
        <v>16.524000000000001</v>
      </c>
      <c r="L14" s="87" t="s">
        <v>192</v>
      </c>
      <c r="M14" s="87"/>
      <c r="N14" s="122" t="s">
        <v>195</v>
      </c>
      <c r="O14" s="114" t="s">
        <v>214</v>
      </c>
      <c r="T14" s="147"/>
    </row>
    <row r="15" spans="1:20" s="68" customFormat="1" ht="25.5" x14ac:dyDescent="0.2">
      <c r="A15" s="118">
        <v>3</v>
      </c>
      <c r="B15" s="119" t="s">
        <v>19</v>
      </c>
      <c r="C15" s="120" t="s">
        <v>18</v>
      </c>
      <c r="D15" s="4" t="s">
        <v>217</v>
      </c>
      <c r="E15" s="140">
        <v>0.3</v>
      </c>
      <c r="F15" s="87" t="s">
        <v>13</v>
      </c>
      <c r="G15" s="110">
        <v>4.5</v>
      </c>
      <c r="H15" s="110">
        <f t="shared" si="0"/>
        <v>1.35</v>
      </c>
      <c r="I15" s="111">
        <f t="shared" ref="I15:I19" si="3">E15*0.029</f>
        <v>8.6999999999999994E-3</v>
      </c>
      <c r="J15" s="112" t="s">
        <v>13</v>
      </c>
      <c r="K15" s="116">
        <f t="shared" ref="K15:K19" si="4">E15*32.4</f>
        <v>9.7199999999999989</v>
      </c>
      <c r="L15" s="87" t="s">
        <v>192</v>
      </c>
      <c r="M15" s="87"/>
      <c r="N15" s="122" t="s">
        <v>195</v>
      </c>
      <c r="O15" s="114" t="s">
        <v>214</v>
      </c>
      <c r="T15" s="147"/>
    </row>
    <row r="16" spans="1:20" s="68" customFormat="1" ht="25.5" x14ac:dyDescent="0.2">
      <c r="A16" s="118">
        <v>4</v>
      </c>
      <c r="B16" s="119" t="s">
        <v>19</v>
      </c>
      <c r="C16" s="120" t="s">
        <v>18</v>
      </c>
      <c r="D16" s="4" t="s">
        <v>218</v>
      </c>
      <c r="E16" s="140">
        <v>0.15</v>
      </c>
      <c r="F16" s="87" t="s">
        <v>13</v>
      </c>
      <c r="G16" s="110">
        <v>4.5</v>
      </c>
      <c r="H16" s="110">
        <f t="shared" si="0"/>
        <v>0.67500000000000004</v>
      </c>
      <c r="I16" s="111">
        <f t="shared" si="3"/>
        <v>4.3499999999999997E-3</v>
      </c>
      <c r="J16" s="112" t="s">
        <v>13</v>
      </c>
      <c r="K16" s="116">
        <f t="shared" si="4"/>
        <v>4.8599999999999994</v>
      </c>
      <c r="L16" s="87" t="s">
        <v>192</v>
      </c>
      <c r="M16" s="87"/>
      <c r="N16" s="122" t="s">
        <v>195</v>
      </c>
      <c r="O16" s="114" t="s">
        <v>214</v>
      </c>
      <c r="T16" s="147"/>
    </row>
    <row r="17" spans="1:20" s="68" customFormat="1" ht="25.5" x14ac:dyDescent="0.2">
      <c r="A17" s="118">
        <v>5</v>
      </c>
      <c r="B17" s="119" t="s">
        <v>19</v>
      </c>
      <c r="C17" s="120" t="s">
        <v>18</v>
      </c>
      <c r="D17" s="4" t="s">
        <v>219</v>
      </c>
      <c r="E17" s="140">
        <v>0.09</v>
      </c>
      <c r="F17" s="87" t="s">
        <v>13</v>
      </c>
      <c r="G17" s="110">
        <v>4.5</v>
      </c>
      <c r="H17" s="110">
        <f t="shared" si="0"/>
        <v>0.40500000000000003</v>
      </c>
      <c r="I17" s="111">
        <f t="shared" si="3"/>
        <v>2.6099999999999999E-3</v>
      </c>
      <c r="J17" s="112" t="s">
        <v>13</v>
      </c>
      <c r="K17" s="116">
        <f t="shared" si="4"/>
        <v>2.9159999999999999</v>
      </c>
      <c r="L17" s="87" t="s">
        <v>192</v>
      </c>
      <c r="M17" s="87"/>
      <c r="N17" s="122" t="s">
        <v>195</v>
      </c>
      <c r="O17" s="114" t="s">
        <v>214</v>
      </c>
      <c r="T17" s="147"/>
    </row>
    <row r="18" spans="1:20" s="68" customFormat="1" ht="25.5" x14ac:dyDescent="0.2">
      <c r="A18" s="118">
        <v>6</v>
      </c>
      <c r="B18" s="119" t="s">
        <v>19</v>
      </c>
      <c r="C18" s="120" t="s">
        <v>18</v>
      </c>
      <c r="D18" s="4" t="s">
        <v>220</v>
      </c>
      <c r="E18" s="140">
        <v>0.02</v>
      </c>
      <c r="F18" s="87" t="s">
        <v>13</v>
      </c>
      <c r="G18" s="110">
        <v>4.5</v>
      </c>
      <c r="H18" s="110">
        <f t="shared" si="0"/>
        <v>0.09</v>
      </c>
      <c r="I18" s="111">
        <f t="shared" si="3"/>
        <v>5.8E-4</v>
      </c>
      <c r="J18" s="112" t="s">
        <v>13</v>
      </c>
      <c r="K18" s="116">
        <f t="shared" si="4"/>
        <v>0.64800000000000002</v>
      </c>
      <c r="L18" s="87" t="s">
        <v>192</v>
      </c>
      <c r="M18" s="87"/>
      <c r="N18" s="122" t="s">
        <v>195</v>
      </c>
      <c r="O18" s="114" t="s">
        <v>214</v>
      </c>
      <c r="T18" s="147"/>
    </row>
    <row r="19" spans="1:20" s="68" customFormat="1" ht="25.5" x14ac:dyDescent="0.2">
      <c r="A19" s="118">
        <v>7</v>
      </c>
      <c r="B19" s="119" t="s">
        <v>19</v>
      </c>
      <c r="C19" s="120" t="s">
        <v>18</v>
      </c>
      <c r="D19" s="4" t="s">
        <v>221</v>
      </c>
      <c r="E19" s="140">
        <v>0.42</v>
      </c>
      <c r="F19" s="87" t="s">
        <v>13</v>
      </c>
      <c r="G19" s="110">
        <v>4.5</v>
      </c>
      <c r="H19" s="110">
        <f t="shared" si="0"/>
        <v>1.89</v>
      </c>
      <c r="I19" s="111">
        <f t="shared" si="3"/>
        <v>1.218E-2</v>
      </c>
      <c r="J19" s="112" t="s">
        <v>13</v>
      </c>
      <c r="K19" s="116">
        <f t="shared" si="4"/>
        <v>13.607999999999999</v>
      </c>
      <c r="L19" s="87" t="s">
        <v>192</v>
      </c>
      <c r="M19" s="87"/>
      <c r="N19" s="122" t="s">
        <v>195</v>
      </c>
      <c r="O19" s="114" t="s">
        <v>214</v>
      </c>
      <c r="T19" s="147"/>
    </row>
    <row r="20" spans="1:20" s="68" customFormat="1" ht="25.5" x14ac:dyDescent="0.2">
      <c r="A20" s="118">
        <v>8</v>
      </c>
      <c r="B20" s="119" t="s">
        <v>19</v>
      </c>
      <c r="C20" s="120" t="s">
        <v>18</v>
      </c>
      <c r="D20" s="4" t="s">
        <v>222</v>
      </c>
      <c r="E20" s="140">
        <v>0.02</v>
      </c>
      <c r="F20" s="87" t="s">
        <v>13</v>
      </c>
      <c r="G20" s="110">
        <v>4.5</v>
      </c>
      <c r="H20" s="110">
        <f t="shared" si="0"/>
        <v>0.09</v>
      </c>
      <c r="I20" s="111">
        <f t="shared" si="1"/>
        <v>5.8E-4</v>
      </c>
      <c r="J20" s="112" t="s">
        <v>13</v>
      </c>
      <c r="K20" s="116">
        <f t="shared" si="2"/>
        <v>0.64800000000000002</v>
      </c>
      <c r="L20" s="87" t="s">
        <v>192</v>
      </c>
      <c r="M20" s="87"/>
      <c r="N20" s="122" t="s">
        <v>195</v>
      </c>
      <c r="O20" s="114" t="s">
        <v>214</v>
      </c>
      <c r="T20" s="147"/>
    </row>
    <row r="21" spans="1:20" s="68" customFormat="1" ht="25.5" x14ac:dyDescent="0.2">
      <c r="A21" s="118">
        <v>9</v>
      </c>
      <c r="B21" s="119" t="s">
        <v>19</v>
      </c>
      <c r="C21" s="120" t="s">
        <v>18</v>
      </c>
      <c r="D21" s="4" t="s">
        <v>223</v>
      </c>
      <c r="E21" s="140">
        <v>0.01</v>
      </c>
      <c r="F21" s="87" t="s">
        <v>13</v>
      </c>
      <c r="G21" s="110">
        <v>4.5</v>
      </c>
      <c r="H21" s="110">
        <f t="shared" si="0"/>
        <v>4.4999999999999998E-2</v>
      </c>
      <c r="I21" s="111">
        <f t="shared" si="1"/>
        <v>2.9E-4</v>
      </c>
      <c r="J21" s="112" t="s">
        <v>13</v>
      </c>
      <c r="K21" s="116">
        <f t="shared" si="2"/>
        <v>0.32400000000000001</v>
      </c>
      <c r="L21" s="87" t="s">
        <v>192</v>
      </c>
      <c r="M21" s="87"/>
      <c r="N21" s="122" t="s">
        <v>195</v>
      </c>
      <c r="O21" s="114" t="s">
        <v>214</v>
      </c>
      <c r="T21" s="147"/>
    </row>
    <row r="22" spans="1:20" s="68" customFormat="1" ht="25.5" x14ac:dyDescent="0.2">
      <c r="A22" s="118">
        <v>10</v>
      </c>
      <c r="B22" s="119" t="s">
        <v>19</v>
      </c>
      <c r="C22" s="120" t="s">
        <v>18</v>
      </c>
      <c r="D22" s="4" t="s">
        <v>224</v>
      </c>
      <c r="E22" s="140">
        <v>0.84</v>
      </c>
      <c r="F22" s="87" t="s">
        <v>13</v>
      </c>
      <c r="G22" s="110">
        <v>4.5</v>
      </c>
      <c r="H22" s="110">
        <f t="shared" si="0"/>
        <v>3.78</v>
      </c>
      <c r="I22" s="111">
        <f t="shared" si="1"/>
        <v>2.436E-2</v>
      </c>
      <c r="J22" s="112" t="s">
        <v>13</v>
      </c>
      <c r="K22" s="116">
        <f t="shared" si="2"/>
        <v>27.215999999999998</v>
      </c>
      <c r="L22" s="87" t="s">
        <v>192</v>
      </c>
      <c r="M22" s="87"/>
      <c r="N22" s="122" t="s">
        <v>195</v>
      </c>
      <c r="O22" s="114" t="s">
        <v>214</v>
      </c>
      <c r="T22" s="147"/>
    </row>
    <row r="23" spans="1:20" s="68" customFormat="1" ht="25.5" x14ac:dyDescent="0.2">
      <c r="A23" s="118">
        <v>11</v>
      </c>
      <c r="B23" s="119" t="s">
        <v>19</v>
      </c>
      <c r="C23" s="120" t="s">
        <v>18</v>
      </c>
      <c r="D23" s="4" t="s">
        <v>225</v>
      </c>
      <c r="E23" s="140">
        <v>0.3</v>
      </c>
      <c r="F23" s="87" t="s">
        <v>13</v>
      </c>
      <c r="G23" s="110">
        <v>4.5</v>
      </c>
      <c r="H23" s="110">
        <f t="shared" si="0"/>
        <v>1.35</v>
      </c>
      <c r="I23" s="111">
        <f t="shared" si="1"/>
        <v>8.6999999999999994E-3</v>
      </c>
      <c r="J23" s="112" t="s">
        <v>13</v>
      </c>
      <c r="K23" s="116">
        <f t="shared" si="2"/>
        <v>9.7199999999999989</v>
      </c>
      <c r="L23" s="87" t="s">
        <v>192</v>
      </c>
      <c r="M23" s="87"/>
      <c r="N23" s="122" t="s">
        <v>195</v>
      </c>
      <c r="O23" s="114" t="s">
        <v>214</v>
      </c>
      <c r="T23" s="147"/>
    </row>
    <row r="24" spans="1:20" s="68" customFormat="1" ht="25.5" x14ac:dyDescent="0.2">
      <c r="A24" s="118">
        <v>12</v>
      </c>
      <c r="B24" s="119" t="s">
        <v>19</v>
      </c>
      <c r="C24" s="120" t="s">
        <v>18</v>
      </c>
      <c r="D24" s="4" t="s">
        <v>226</v>
      </c>
      <c r="E24" s="140">
        <v>0.08</v>
      </c>
      <c r="F24" s="87" t="s">
        <v>13</v>
      </c>
      <c r="G24" s="110">
        <v>4.5</v>
      </c>
      <c r="H24" s="110">
        <f t="shared" si="0"/>
        <v>0.36</v>
      </c>
      <c r="I24" s="111">
        <f t="shared" si="1"/>
        <v>2.32E-3</v>
      </c>
      <c r="J24" s="112" t="s">
        <v>13</v>
      </c>
      <c r="K24" s="116">
        <f t="shared" si="2"/>
        <v>2.5920000000000001</v>
      </c>
      <c r="L24" s="87" t="s">
        <v>192</v>
      </c>
      <c r="M24" s="87"/>
      <c r="N24" s="122" t="s">
        <v>195</v>
      </c>
      <c r="O24" s="114" t="s">
        <v>214</v>
      </c>
      <c r="T24" s="147"/>
    </row>
    <row r="25" spans="1:20" s="68" customFormat="1" ht="25.5" x14ac:dyDescent="0.2">
      <c r="A25" s="118">
        <v>13</v>
      </c>
      <c r="B25" s="119" t="s">
        <v>19</v>
      </c>
      <c r="C25" s="120" t="s">
        <v>18</v>
      </c>
      <c r="D25" s="4" t="s">
        <v>227</v>
      </c>
      <c r="E25" s="140">
        <v>3.31</v>
      </c>
      <c r="F25" s="87" t="s">
        <v>13</v>
      </c>
      <c r="G25" s="110">
        <v>4.5</v>
      </c>
      <c r="H25" s="110">
        <f t="shared" si="0"/>
        <v>14.895</v>
      </c>
      <c r="I25" s="111">
        <f t="shared" si="1"/>
        <v>9.5990000000000006E-2</v>
      </c>
      <c r="J25" s="112" t="s">
        <v>13</v>
      </c>
      <c r="K25" s="116">
        <f t="shared" si="2"/>
        <v>107.244</v>
      </c>
      <c r="L25" s="87" t="s">
        <v>192</v>
      </c>
      <c r="M25" s="87"/>
      <c r="N25" s="122" t="s">
        <v>195</v>
      </c>
      <c r="O25" s="114" t="s">
        <v>214</v>
      </c>
      <c r="T25" s="147"/>
    </row>
    <row r="26" spans="1:20" s="68" customFormat="1" ht="25.5" x14ac:dyDescent="0.2">
      <c r="A26" s="118">
        <v>14</v>
      </c>
      <c r="B26" s="119" t="s">
        <v>19</v>
      </c>
      <c r="C26" s="120" t="s">
        <v>18</v>
      </c>
      <c r="D26" s="4" t="s">
        <v>228</v>
      </c>
      <c r="E26" s="140">
        <v>0.57999999999999996</v>
      </c>
      <c r="F26" s="87" t="s">
        <v>13</v>
      </c>
      <c r="G26" s="110">
        <v>4.5</v>
      </c>
      <c r="H26" s="110">
        <f t="shared" si="0"/>
        <v>2.61</v>
      </c>
      <c r="I26" s="111">
        <f t="shared" si="1"/>
        <v>1.6819999999999998E-2</v>
      </c>
      <c r="J26" s="112" t="s">
        <v>13</v>
      </c>
      <c r="K26" s="116">
        <f t="shared" si="2"/>
        <v>18.791999999999998</v>
      </c>
      <c r="L26" s="87" t="s">
        <v>192</v>
      </c>
      <c r="M26" s="87"/>
      <c r="N26" s="122" t="s">
        <v>195</v>
      </c>
      <c r="O26" s="114" t="s">
        <v>214</v>
      </c>
      <c r="T26" s="147"/>
    </row>
    <row r="27" spans="1:20" s="68" customFormat="1" ht="25.5" x14ac:dyDescent="0.2">
      <c r="A27" s="118">
        <v>15</v>
      </c>
      <c r="B27" s="119" t="s">
        <v>19</v>
      </c>
      <c r="C27" s="120" t="s">
        <v>18</v>
      </c>
      <c r="D27" s="4" t="s">
        <v>229</v>
      </c>
      <c r="E27" s="140">
        <v>0.4</v>
      </c>
      <c r="F27" s="87" t="s">
        <v>13</v>
      </c>
      <c r="G27" s="110">
        <v>4.5</v>
      </c>
      <c r="H27" s="110">
        <f t="shared" si="0"/>
        <v>1.8</v>
      </c>
      <c r="I27" s="111">
        <f t="shared" ref="I27:I30" si="5">E27*0.029</f>
        <v>1.1600000000000001E-2</v>
      </c>
      <c r="J27" s="112" t="s">
        <v>13</v>
      </c>
      <c r="K27" s="116">
        <f t="shared" ref="K27:K30" si="6">E27*32.4</f>
        <v>12.96</v>
      </c>
      <c r="L27" s="87" t="s">
        <v>192</v>
      </c>
      <c r="M27" s="87"/>
      <c r="N27" s="122" t="s">
        <v>195</v>
      </c>
      <c r="O27" s="114" t="s">
        <v>214</v>
      </c>
      <c r="T27" s="147"/>
    </row>
    <row r="28" spans="1:20" s="68" customFormat="1" ht="25.5" x14ac:dyDescent="0.2">
      <c r="A28" s="118">
        <v>16</v>
      </c>
      <c r="B28" s="119" t="s">
        <v>19</v>
      </c>
      <c r="C28" s="120" t="s">
        <v>18</v>
      </c>
      <c r="D28" s="4" t="s">
        <v>230</v>
      </c>
      <c r="E28" s="140">
        <v>0.15</v>
      </c>
      <c r="F28" s="87" t="s">
        <v>13</v>
      </c>
      <c r="G28" s="110">
        <v>4.5</v>
      </c>
      <c r="H28" s="110">
        <f t="shared" si="0"/>
        <v>0.67500000000000004</v>
      </c>
      <c r="I28" s="111">
        <f t="shared" si="5"/>
        <v>4.3499999999999997E-3</v>
      </c>
      <c r="J28" s="112" t="s">
        <v>13</v>
      </c>
      <c r="K28" s="116">
        <f t="shared" si="6"/>
        <v>4.8599999999999994</v>
      </c>
      <c r="L28" s="87" t="s">
        <v>192</v>
      </c>
      <c r="M28" s="87"/>
      <c r="N28" s="122" t="s">
        <v>195</v>
      </c>
      <c r="O28" s="114" t="s">
        <v>214</v>
      </c>
      <c r="T28" s="147"/>
    </row>
    <row r="29" spans="1:20" s="68" customFormat="1" ht="25.5" x14ac:dyDescent="0.2">
      <c r="A29" s="118">
        <v>17</v>
      </c>
      <c r="B29" s="119" t="s">
        <v>19</v>
      </c>
      <c r="C29" s="120" t="s">
        <v>18</v>
      </c>
      <c r="D29" s="4" t="s">
        <v>359</v>
      </c>
      <c r="E29" s="140">
        <v>4.21</v>
      </c>
      <c r="F29" s="87"/>
      <c r="G29" s="110">
        <v>4.5</v>
      </c>
      <c r="H29" s="110">
        <f t="shared" si="0"/>
        <v>18.945</v>
      </c>
      <c r="I29" s="111">
        <f t="shared" si="5"/>
        <v>0.12209</v>
      </c>
      <c r="J29" s="112"/>
      <c r="K29" s="116">
        <f t="shared" si="6"/>
        <v>136.404</v>
      </c>
      <c r="L29" s="87" t="s">
        <v>192</v>
      </c>
      <c r="M29" s="87"/>
      <c r="N29" s="122"/>
      <c r="O29" s="114" t="s">
        <v>214</v>
      </c>
      <c r="T29" s="147"/>
    </row>
    <row r="30" spans="1:20" s="68" customFormat="1" ht="25.5" x14ac:dyDescent="0.2">
      <c r="A30" s="118">
        <v>18</v>
      </c>
      <c r="B30" s="119" t="s">
        <v>19</v>
      </c>
      <c r="C30" s="120" t="s">
        <v>18</v>
      </c>
      <c r="D30" s="4" t="s">
        <v>231</v>
      </c>
      <c r="E30" s="140">
        <v>0.05</v>
      </c>
      <c r="F30" s="87" t="s">
        <v>13</v>
      </c>
      <c r="G30" s="110">
        <v>4.5</v>
      </c>
      <c r="H30" s="110">
        <f t="shared" si="0"/>
        <v>0.22500000000000001</v>
      </c>
      <c r="I30" s="111">
        <f t="shared" si="5"/>
        <v>1.4500000000000001E-3</v>
      </c>
      <c r="J30" s="112" t="s">
        <v>13</v>
      </c>
      <c r="K30" s="116">
        <f t="shared" si="6"/>
        <v>1.62</v>
      </c>
      <c r="L30" s="87" t="s">
        <v>192</v>
      </c>
      <c r="M30" s="87"/>
      <c r="N30" s="122" t="s">
        <v>195</v>
      </c>
      <c r="O30" s="114" t="s">
        <v>214</v>
      </c>
      <c r="T30" s="147"/>
    </row>
    <row r="31" spans="1:20" s="68" customFormat="1" ht="25.5" x14ac:dyDescent="0.2">
      <c r="A31" s="118">
        <v>19</v>
      </c>
      <c r="B31" s="119" t="s">
        <v>19</v>
      </c>
      <c r="C31" s="120" t="s">
        <v>18</v>
      </c>
      <c r="D31" s="4" t="s">
        <v>232</v>
      </c>
      <c r="E31" s="140">
        <v>4</v>
      </c>
      <c r="F31" s="87" t="s">
        <v>13</v>
      </c>
      <c r="G31" s="110">
        <v>4.5</v>
      </c>
      <c r="H31" s="110">
        <f t="shared" si="0"/>
        <v>18</v>
      </c>
      <c r="I31" s="111">
        <f t="shared" ref="I31:I33" si="7">E31*0.029</f>
        <v>0.11600000000000001</v>
      </c>
      <c r="J31" s="112" t="s">
        <v>13</v>
      </c>
      <c r="K31" s="116">
        <f t="shared" ref="K31:K33" si="8">E31*32.4</f>
        <v>129.6</v>
      </c>
      <c r="L31" s="87" t="s">
        <v>192</v>
      </c>
      <c r="M31" s="87"/>
      <c r="N31" s="122" t="s">
        <v>195</v>
      </c>
      <c r="O31" s="114" t="s">
        <v>214</v>
      </c>
      <c r="T31" s="147"/>
    </row>
    <row r="32" spans="1:20" s="68" customFormat="1" ht="25.5" x14ac:dyDescent="0.2">
      <c r="A32" s="118">
        <v>20</v>
      </c>
      <c r="B32" s="119" t="s">
        <v>19</v>
      </c>
      <c r="C32" s="120" t="s">
        <v>18</v>
      </c>
      <c r="D32" s="4" t="s">
        <v>233</v>
      </c>
      <c r="E32" s="140">
        <v>0.16</v>
      </c>
      <c r="F32" s="87" t="s">
        <v>13</v>
      </c>
      <c r="G32" s="110">
        <v>4.5</v>
      </c>
      <c r="H32" s="110">
        <f t="shared" si="0"/>
        <v>0.72</v>
      </c>
      <c r="I32" s="111">
        <f t="shared" si="7"/>
        <v>4.64E-3</v>
      </c>
      <c r="J32" s="112" t="s">
        <v>13</v>
      </c>
      <c r="K32" s="116">
        <f t="shared" si="8"/>
        <v>5.1840000000000002</v>
      </c>
      <c r="L32" s="87" t="s">
        <v>192</v>
      </c>
      <c r="M32" s="87"/>
      <c r="N32" s="122" t="s">
        <v>195</v>
      </c>
      <c r="O32" s="114" t="s">
        <v>214</v>
      </c>
      <c r="T32" s="147"/>
    </row>
    <row r="33" spans="1:20" s="68" customFormat="1" ht="25.5" x14ac:dyDescent="0.2">
      <c r="A33" s="118">
        <v>21</v>
      </c>
      <c r="B33" s="119" t="s">
        <v>19</v>
      </c>
      <c r="C33" s="120" t="s">
        <v>18</v>
      </c>
      <c r="D33" s="4" t="s">
        <v>234</v>
      </c>
      <c r="E33" s="140">
        <v>0.9</v>
      </c>
      <c r="F33" s="87" t="s">
        <v>13</v>
      </c>
      <c r="G33" s="110">
        <v>4.5</v>
      </c>
      <c r="H33" s="110">
        <f t="shared" si="0"/>
        <v>4.05</v>
      </c>
      <c r="I33" s="111">
        <f t="shared" si="7"/>
        <v>2.6100000000000002E-2</v>
      </c>
      <c r="J33" s="112" t="s">
        <v>13</v>
      </c>
      <c r="K33" s="116">
        <f t="shared" si="8"/>
        <v>29.16</v>
      </c>
      <c r="L33" s="87" t="s">
        <v>192</v>
      </c>
      <c r="M33" s="87"/>
      <c r="N33" s="122" t="s">
        <v>195</v>
      </c>
      <c r="O33" s="114" t="s">
        <v>214</v>
      </c>
      <c r="T33" s="147"/>
    </row>
    <row r="34" spans="1:20" s="68" customFormat="1" ht="25.5" x14ac:dyDescent="0.2">
      <c r="A34" s="118">
        <v>22</v>
      </c>
      <c r="B34" s="119" t="s">
        <v>19</v>
      </c>
      <c r="C34" s="120" t="s">
        <v>18</v>
      </c>
      <c r="D34" s="4" t="s">
        <v>235</v>
      </c>
      <c r="E34" s="140">
        <v>0.22</v>
      </c>
      <c r="F34" s="87" t="s">
        <v>13</v>
      </c>
      <c r="G34" s="110">
        <v>4.5</v>
      </c>
      <c r="H34" s="110">
        <f t="shared" si="0"/>
        <v>0.99</v>
      </c>
      <c r="I34" s="111">
        <f>E34*0.029</f>
        <v>6.3800000000000003E-3</v>
      </c>
      <c r="J34" s="112" t="s">
        <v>13</v>
      </c>
      <c r="K34" s="116">
        <f>E34*32.4</f>
        <v>7.1280000000000001</v>
      </c>
      <c r="L34" s="87" t="s">
        <v>192</v>
      </c>
      <c r="M34" s="87"/>
      <c r="N34" s="122" t="s">
        <v>195</v>
      </c>
      <c r="O34" s="114" t="s">
        <v>214</v>
      </c>
      <c r="T34" s="147"/>
    </row>
    <row r="35" spans="1:20" s="68" customFormat="1" ht="25.5" x14ac:dyDescent="0.2">
      <c r="A35" s="118">
        <v>23</v>
      </c>
      <c r="B35" s="119" t="s">
        <v>19</v>
      </c>
      <c r="C35" s="120" t="s">
        <v>18</v>
      </c>
      <c r="D35" s="4" t="s">
        <v>236</v>
      </c>
      <c r="E35" s="140">
        <v>0.17</v>
      </c>
      <c r="F35" s="87" t="s">
        <v>13</v>
      </c>
      <c r="G35" s="110">
        <v>4.5</v>
      </c>
      <c r="H35" s="110">
        <f t="shared" si="0"/>
        <v>0.76500000000000001</v>
      </c>
      <c r="I35" s="111">
        <f>E35*0.029</f>
        <v>4.9300000000000004E-3</v>
      </c>
      <c r="J35" s="112" t="s">
        <v>13</v>
      </c>
      <c r="K35" s="116">
        <f>E35*32.4</f>
        <v>5.508</v>
      </c>
      <c r="L35" s="87" t="s">
        <v>192</v>
      </c>
      <c r="M35" s="87"/>
      <c r="N35" s="122" t="s">
        <v>195</v>
      </c>
      <c r="O35" s="114" t="s">
        <v>214</v>
      </c>
      <c r="T35" s="147"/>
    </row>
    <row r="36" spans="1:20" s="68" customFormat="1" ht="26.25" thickBot="1" x14ac:dyDescent="0.25">
      <c r="A36" s="118">
        <v>24</v>
      </c>
      <c r="B36" s="59" t="s">
        <v>19</v>
      </c>
      <c r="C36" s="59" t="s">
        <v>18</v>
      </c>
      <c r="D36" s="4" t="s">
        <v>237</v>
      </c>
      <c r="E36" s="140">
        <v>0.2</v>
      </c>
      <c r="F36" s="64" t="s">
        <v>13</v>
      </c>
      <c r="G36" s="110">
        <v>4.5</v>
      </c>
      <c r="H36" s="72">
        <f t="shared" si="0"/>
        <v>0.9</v>
      </c>
      <c r="I36" s="30">
        <f>E36*0.029</f>
        <v>5.8000000000000005E-3</v>
      </c>
      <c r="J36" s="31" t="s">
        <v>13</v>
      </c>
      <c r="K36" s="115">
        <f>E36*32.4</f>
        <v>6.48</v>
      </c>
      <c r="L36" s="87" t="s">
        <v>192</v>
      </c>
      <c r="M36" s="64"/>
      <c r="N36" s="90" t="s">
        <v>195</v>
      </c>
      <c r="O36" s="114" t="s">
        <v>214</v>
      </c>
      <c r="T36" s="147"/>
    </row>
    <row r="37" spans="1:20" s="73" customFormat="1" ht="18" customHeight="1" thickBot="1" x14ac:dyDescent="0.25">
      <c r="A37" s="124" t="s">
        <v>17</v>
      </c>
      <c r="B37" s="125"/>
      <c r="C37" s="126"/>
      <c r="D37" s="127"/>
      <c r="E37" s="141">
        <f>SUM(E13:E36)</f>
        <v>17.5</v>
      </c>
      <c r="F37" s="128"/>
      <c r="G37" s="128"/>
      <c r="H37" s="128">
        <f>SUM(H13:H36)</f>
        <v>78.749999999999986</v>
      </c>
      <c r="I37" s="129">
        <f>SUM(I13:I36)</f>
        <v>0.50750000000000006</v>
      </c>
      <c r="J37" s="129"/>
      <c r="K37" s="129">
        <f>SUM(K13:K36)</f>
        <v>567</v>
      </c>
      <c r="L37" s="130"/>
      <c r="M37" s="130"/>
      <c r="N37" s="131"/>
      <c r="O37" s="132"/>
      <c r="T37" s="148"/>
    </row>
    <row r="38" spans="1:20" s="74" customFormat="1" ht="19.5" customHeight="1" thickBot="1" x14ac:dyDescent="0.25">
      <c r="A38" s="232" t="s">
        <v>239</v>
      </c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135"/>
      <c r="O38" s="134"/>
      <c r="T38" s="149"/>
    </row>
    <row r="39" spans="1:20" s="68" customFormat="1" ht="25.5" x14ac:dyDescent="0.2">
      <c r="A39" s="118">
        <v>1</v>
      </c>
      <c r="B39" s="119" t="s">
        <v>19</v>
      </c>
      <c r="C39" s="143" t="s">
        <v>239</v>
      </c>
      <c r="D39" s="7" t="s">
        <v>241</v>
      </c>
      <c r="E39" s="144">
        <v>0.25</v>
      </c>
      <c r="F39" s="87" t="s">
        <v>13</v>
      </c>
      <c r="G39" s="110">
        <v>4.5</v>
      </c>
      <c r="H39" s="110">
        <f t="shared" ref="H39:H51" si="9">ROUND(E39*G39,3)</f>
        <v>1.125</v>
      </c>
      <c r="I39" s="111">
        <f t="shared" ref="I39:I50" si="10">E39*0.029</f>
        <v>7.2500000000000004E-3</v>
      </c>
      <c r="J39" s="112" t="s">
        <v>13</v>
      </c>
      <c r="K39" s="116">
        <f t="shared" ref="K39:K50" si="11">E39*32.4</f>
        <v>8.1</v>
      </c>
      <c r="L39" s="87" t="s">
        <v>192</v>
      </c>
      <c r="M39" s="87"/>
      <c r="N39" s="122" t="s">
        <v>195</v>
      </c>
      <c r="O39" s="114" t="s">
        <v>214</v>
      </c>
      <c r="T39" s="147"/>
    </row>
    <row r="40" spans="1:20" s="68" customFormat="1" ht="25.5" x14ac:dyDescent="0.2">
      <c r="A40" s="118">
        <v>2</v>
      </c>
      <c r="B40" s="119" t="s">
        <v>19</v>
      </c>
      <c r="C40" s="143" t="s">
        <v>239</v>
      </c>
      <c r="D40" s="7" t="s">
        <v>242</v>
      </c>
      <c r="E40" s="144">
        <v>0.67</v>
      </c>
      <c r="F40" s="87" t="s">
        <v>13</v>
      </c>
      <c r="G40" s="110">
        <v>4.5</v>
      </c>
      <c r="H40" s="110">
        <f t="shared" si="9"/>
        <v>3.0150000000000001</v>
      </c>
      <c r="I40" s="111">
        <f t="shared" si="10"/>
        <v>1.9430000000000003E-2</v>
      </c>
      <c r="J40" s="112" t="s">
        <v>13</v>
      </c>
      <c r="K40" s="116">
        <f t="shared" si="11"/>
        <v>21.708000000000002</v>
      </c>
      <c r="L40" s="87" t="s">
        <v>192</v>
      </c>
      <c r="M40" s="87"/>
      <c r="N40" s="122" t="s">
        <v>195</v>
      </c>
      <c r="O40" s="114" t="s">
        <v>214</v>
      </c>
      <c r="T40" s="147"/>
    </row>
    <row r="41" spans="1:20" s="68" customFormat="1" ht="25.5" x14ac:dyDescent="0.2">
      <c r="A41" s="118">
        <v>3</v>
      </c>
      <c r="B41" s="119" t="s">
        <v>19</v>
      </c>
      <c r="C41" s="143" t="s">
        <v>239</v>
      </c>
      <c r="D41" s="7" t="s">
        <v>243</v>
      </c>
      <c r="E41" s="144">
        <v>0.03</v>
      </c>
      <c r="F41" s="87" t="s">
        <v>13</v>
      </c>
      <c r="G41" s="110">
        <v>4.5</v>
      </c>
      <c r="H41" s="110">
        <f t="shared" si="9"/>
        <v>0.13500000000000001</v>
      </c>
      <c r="I41" s="111">
        <f t="shared" si="10"/>
        <v>8.7000000000000001E-4</v>
      </c>
      <c r="J41" s="112" t="s">
        <v>13</v>
      </c>
      <c r="K41" s="116">
        <f t="shared" si="11"/>
        <v>0.97199999999999998</v>
      </c>
      <c r="L41" s="87" t="s">
        <v>192</v>
      </c>
      <c r="M41" s="87"/>
      <c r="N41" s="122" t="s">
        <v>195</v>
      </c>
      <c r="O41" s="114" t="s">
        <v>214</v>
      </c>
      <c r="T41" s="147"/>
    </row>
    <row r="42" spans="1:20" s="68" customFormat="1" ht="25.5" x14ac:dyDescent="0.2">
      <c r="A42" s="118">
        <v>4</v>
      </c>
      <c r="B42" s="119" t="s">
        <v>19</v>
      </c>
      <c r="C42" s="143" t="s">
        <v>239</v>
      </c>
      <c r="D42" s="7" t="s">
        <v>244</v>
      </c>
      <c r="E42" s="144">
        <v>0.89</v>
      </c>
      <c r="F42" s="87" t="s">
        <v>13</v>
      </c>
      <c r="G42" s="110">
        <v>4.5</v>
      </c>
      <c r="H42" s="110">
        <f t="shared" si="9"/>
        <v>4.0049999999999999</v>
      </c>
      <c r="I42" s="111">
        <f t="shared" si="10"/>
        <v>2.5810000000000003E-2</v>
      </c>
      <c r="J42" s="112" t="s">
        <v>13</v>
      </c>
      <c r="K42" s="116">
        <f t="shared" si="11"/>
        <v>28.835999999999999</v>
      </c>
      <c r="L42" s="87" t="s">
        <v>192</v>
      </c>
      <c r="M42" s="87"/>
      <c r="N42" s="122" t="s">
        <v>195</v>
      </c>
      <c r="O42" s="114" t="s">
        <v>214</v>
      </c>
      <c r="T42" s="147"/>
    </row>
    <row r="43" spans="1:20" s="68" customFormat="1" ht="25.5" x14ac:dyDescent="0.2">
      <c r="A43" s="118">
        <v>5</v>
      </c>
      <c r="B43" s="119" t="s">
        <v>19</v>
      </c>
      <c r="C43" s="143" t="s">
        <v>239</v>
      </c>
      <c r="D43" s="7" t="s">
        <v>245</v>
      </c>
      <c r="E43" s="144">
        <v>0.05</v>
      </c>
      <c r="F43" s="87" t="s">
        <v>13</v>
      </c>
      <c r="G43" s="110">
        <v>4.5</v>
      </c>
      <c r="H43" s="110">
        <f t="shared" si="9"/>
        <v>0.22500000000000001</v>
      </c>
      <c r="I43" s="111">
        <f t="shared" si="10"/>
        <v>1.4500000000000001E-3</v>
      </c>
      <c r="J43" s="112" t="s">
        <v>13</v>
      </c>
      <c r="K43" s="116">
        <f t="shared" si="11"/>
        <v>1.62</v>
      </c>
      <c r="L43" s="87" t="s">
        <v>192</v>
      </c>
      <c r="M43" s="87"/>
      <c r="N43" s="122" t="s">
        <v>195</v>
      </c>
      <c r="O43" s="114" t="s">
        <v>214</v>
      </c>
      <c r="T43" s="147"/>
    </row>
    <row r="44" spans="1:20" s="68" customFormat="1" ht="25.5" x14ac:dyDescent="0.2">
      <c r="A44" s="118">
        <v>6</v>
      </c>
      <c r="B44" s="119" t="s">
        <v>19</v>
      </c>
      <c r="C44" s="143" t="s">
        <v>239</v>
      </c>
      <c r="D44" s="7" t="s">
        <v>246</v>
      </c>
      <c r="E44" s="144">
        <v>5</v>
      </c>
      <c r="F44" s="87" t="s">
        <v>13</v>
      </c>
      <c r="G44" s="110">
        <v>4.5</v>
      </c>
      <c r="H44" s="110">
        <f t="shared" si="9"/>
        <v>22.5</v>
      </c>
      <c r="I44" s="111">
        <f t="shared" si="10"/>
        <v>0.14500000000000002</v>
      </c>
      <c r="J44" s="112" t="s">
        <v>13</v>
      </c>
      <c r="K44" s="116">
        <f t="shared" si="11"/>
        <v>162</v>
      </c>
      <c r="L44" s="87" t="s">
        <v>192</v>
      </c>
      <c r="M44" s="87"/>
      <c r="N44" s="122" t="s">
        <v>195</v>
      </c>
      <c r="O44" s="114" t="s">
        <v>214</v>
      </c>
      <c r="T44" s="147"/>
    </row>
    <row r="45" spans="1:20" s="68" customFormat="1" ht="25.5" x14ac:dyDescent="0.2">
      <c r="A45" s="118">
        <v>7</v>
      </c>
      <c r="B45" s="119" t="s">
        <v>19</v>
      </c>
      <c r="C45" s="143" t="s">
        <v>239</v>
      </c>
      <c r="D45" s="7" t="s">
        <v>247</v>
      </c>
      <c r="E45" s="144">
        <v>23.896999999999998</v>
      </c>
      <c r="F45" s="87" t="s">
        <v>13</v>
      </c>
      <c r="G45" s="110">
        <v>4.5</v>
      </c>
      <c r="H45" s="110">
        <f t="shared" si="9"/>
        <v>107.53700000000001</v>
      </c>
      <c r="I45" s="111">
        <f t="shared" si="10"/>
        <v>0.69301299999999999</v>
      </c>
      <c r="J45" s="112" t="s">
        <v>13</v>
      </c>
      <c r="K45" s="116">
        <f t="shared" si="11"/>
        <v>774.26279999999997</v>
      </c>
      <c r="L45" s="87" t="s">
        <v>192</v>
      </c>
      <c r="M45" s="87"/>
      <c r="N45" s="122" t="s">
        <v>195</v>
      </c>
      <c r="O45" s="114" t="s">
        <v>214</v>
      </c>
      <c r="T45" s="147"/>
    </row>
    <row r="46" spans="1:20" s="68" customFormat="1" ht="25.5" x14ac:dyDescent="0.2">
      <c r="A46" s="118">
        <v>8</v>
      </c>
      <c r="B46" s="119" t="s">
        <v>19</v>
      </c>
      <c r="C46" s="143" t="s">
        <v>239</v>
      </c>
      <c r="D46" s="7" t="s">
        <v>248</v>
      </c>
      <c r="E46" s="144">
        <v>0.11</v>
      </c>
      <c r="F46" s="87" t="s">
        <v>13</v>
      </c>
      <c r="G46" s="110">
        <v>4.5</v>
      </c>
      <c r="H46" s="110">
        <f t="shared" si="9"/>
        <v>0.495</v>
      </c>
      <c r="I46" s="111">
        <f t="shared" si="10"/>
        <v>3.1900000000000001E-3</v>
      </c>
      <c r="J46" s="112" t="s">
        <v>13</v>
      </c>
      <c r="K46" s="116">
        <f t="shared" si="11"/>
        <v>3.5640000000000001</v>
      </c>
      <c r="L46" s="87" t="s">
        <v>192</v>
      </c>
      <c r="M46" s="87"/>
      <c r="N46" s="122" t="s">
        <v>195</v>
      </c>
      <c r="O46" s="114" t="s">
        <v>214</v>
      </c>
      <c r="T46" s="147"/>
    </row>
    <row r="47" spans="1:20" s="68" customFormat="1" ht="25.5" x14ac:dyDescent="0.2">
      <c r="A47" s="118">
        <v>9</v>
      </c>
      <c r="B47" s="119" t="s">
        <v>19</v>
      </c>
      <c r="C47" s="143" t="s">
        <v>239</v>
      </c>
      <c r="D47" s="7" t="s">
        <v>249</v>
      </c>
      <c r="E47" s="144">
        <v>0.65</v>
      </c>
      <c r="F47" s="87" t="s">
        <v>13</v>
      </c>
      <c r="G47" s="110">
        <v>4.5</v>
      </c>
      <c r="H47" s="110">
        <f t="shared" si="9"/>
        <v>2.9249999999999998</v>
      </c>
      <c r="I47" s="111">
        <f t="shared" si="10"/>
        <v>1.8850000000000002E-2</v>
      </c>
      <c r="J47" s="112" t="s">
        <v>13</v>
      </c>
      <c r="K47" s="116">
        <f t="shared" si="11"/>
        <v>21.06</v>
      </c>
      <c r="L47" s="87" t="s">
        <v>192</v>
      </c>
      <c r="M47" s="87"/>
      <c r="N47" s="122" t="s">
        <v>195</v>
      </c>
      <c r="O47" s="114" t="s">
        <v>214</v>
      </c>
      <c r="T47" s="147"/>
    </row>
    <row r="48" spans="1:20" s="68" customFormat="1" ht="25.5" x14ac:dyDescent="0.2">
      <c r="A48" s="118">
        <v>10</v>
      </c>
      <c r="B48" s="119" t="s">
        <v>19</v>
      </c>
      <c r="C48" s="143" t="s">
        <v>239</v>
      </c>
      <c r="D48" s="7" t="s">
        <v>250</v>
      </c>
      <c r="E48" s="144">
        <v>0.24</v>
      </c>
      <c r="F48" s="87" t="s">
        <v>13</v>
      </c>
      <c r="G48" s="110">
        <v>4.5</v>
      </c>
      <c r="H48" s="110">
        <f t="shared" si="9"/>
        <v>1.08</v>
      </c>
      <c r="I48" s="111">
        <f t="shared" si="10"/>
        <v>6.96E-3</v>
      </c>
      <c r="J48" s="112" t="s">
        <v>13</v>
      </c>
      <c r="K48" s="116">
        <f t="shared" si="11"/>
        <v>7.7759999999999998</v>
      </c>
      <c r="L48" s="87" t="s">
        <v>192</v>
      </c>
      <c r="M48" s="87"/>
      <c r="N48" s="122" t="s">
        <v>195</v>
      </c>
      <c r="O48" s="114" t="s">
        <v>214</v>
      </c>
      <c r="T48" s="147"/>
    </row>
    <row r="49" spans="1:21" s="68" customFormat="1" ht="25.5" x14ac:dyDescent="0.2">
      <c r="A49" s="118">
        <v>11</v>
      </c>
      <c r="B49" s="119" t="s">
        <v>19</v>
      </c>
      <c r="C49" s="143" t="s">
        <v>239</v>
      </c>
      <c r="D49" s="7" t="s">
        <v>251</v>
      </c>
      <c r="E49" s="144">
        <v>0.04</v>
      </c>
      <c r="F49" s="87" t="s">
        <v>13</v>
      </c>
      <c r="G49" s="110">
        <v>4.5</v>
      </c>
      <c r="H49" s="110">
        <f t="shared" si="9"/>
        <v>0.18</v>
      </c>
      <c r="I49" s="111">
        <f t="shared" si="10"/>
        <v>1.16E-3</v>
      </c>
      <c r="J49" s="112" t="s">
        <v>13</v>
      </c>
      <c r="K49" s="116">
        <f t="shared" si="11"/>
        <v>1.296</v>
      </c>
      <c r="L49" s="87" t="s">
        <v>192</v>
      </c>
      <c r="M49" s="87"/>
      <c r="N49" s="122" t="s">
        <v>195</v>
      </c>
      <c r="O49" s="114" t="s">
        <v>214</v>
      </c>
      <c r="T49" s="147"/>
    </row>
    <row r="50" spans="1:21" s="68" customFormat="1" ht="27" customHeight="1" x14ac:dyDescent="0.2">
      <c r="A50" s="118">
        <v>12</v>
      </c>
      <c r="B50" s="119" t="s">
        <v>19</v>
      </c>
      <c r="C50" s="143" t="s">
        <v>239</v>
      </c>
      <c r="D50" s="7" t="s">
        <v>252</v>
      </c>
      <c r="E50" s="144">
        <v>0.25</v>
      </c>
      <c r="F50" s="87" t="s">
        <v>13</v>
      </c>
      <c r="G50" s="110">
        <v>4.5</v>
      </c>
      <c r="H50" s="110">
        <f t="shared" si="9"/>
        <v>1.125</v>
      </c>
      <c r="I50" s="111">
        <f t="shared" si="10"/>
        <v>7.2500000000000004E-3</v>
      </c>
      <c r="J50" s="112" t="s">
        <v>13</v>
      </c>
      <c r="K50" s="116">
        <f t="shared" si="11"/>
        <v>8.1</v>
      </c>
      <c r="L50" s="87" t="s">
        <v>192</v>
      </c>
      <c r="M50" s="87"/>
      <c r="N50" s="122" t="s">
        <v>195</v>
      </c>
      <c r="O50" s="114" t="s">
        <v>214</v>
      </c>
      <c r="T50" s="147"/>
    </row>
    <row r="51" spans="1:21" s="68" customFormat="1" ht="32.25" customHeight="1" thickBot="1" x14ac:dyDescent="0.25">
      <c r="A51" s="118">
        <v>13</v>
      </c>
      <c r="B51" s="119" t="s">
        <v>19</v>
      </c>
      <c r="C51" s="143" t="s">
        <v>239</v>
      </c>
      <c r="D51" s="7" t="s">
        <v>253</v>
      </c>
      <c r="E51" s="144">
        <v>0.25</v>
      </c>
      <c r="F51" s="64" t="s">
        <v>13</v>
      </c>
      <c r="G51" s="110">
        <v>4.5</v>
      </c>
      <c r="H51" s="72">
        <f t="shared" si="9"/>
        <v>1.125</v>
      </c>
      <c r="I51" s="30">
        <f>E51*0.029</f>
        <v>7.2500000000000004E-3</v>
      </c>
      <c r="J51" s="31" t="s">
        <v>13</v>
      </c>
      <c r="K51" s="115">
        <f>E51*32.4</f>
        <v>8.1</v>
      </c>
      <c r="L51" s="87" t="s">
        <v>192</v>
      </c>
      <c r="M51" s="64"/>
      <c r="N51" s="90" t="s">
        <v>195</v>
      </c>
      <c r="O51" s="114" t="s">
        <v>214</v>
      </c>
      <c r="T51" s="147"/>
    </row>
    <row r="52" spans="1:21" s="73" customFormat="1" ht="18" customHeight="1" thickBot="1" x14ac:dyDescent="0.25">
      <c r="A52" s="124" t="s">
        <v>240</v>
      </c>
      <c r="B52" s="125"/>
      <c r="C52" s="126"/>
      <c r="D52" s="127"/>
      <c r="E52" s="141">
        <f>SUM(E39:E51)</f>
        <v>32.326999999999998</v>
      </c>
      <c r="F52" s="128"/>
      <c r="G52" s="128"/>
      <c r="H52" s="128">
        <f>SUM(H39:H51)</f>
        <v>145.47200000000004</v>
      </c>
      <c r="I52" s="129">
        <f>SUM(I39:I51)</f>
        <v>0.93748300000000007</v>
      </c>
      <c r="J52" s="129"/>
      <c r="K52" s="129">
        <f>SUM(K39:K51)</f>
        <v>1047.3947999999998</v>
      </c>
      <c r="L52" s="130"/>
      <c r="M52" s="130"/>
      <c r="N52" s="131"/>
      <c r="O52" s="132"/>
      <c r="T52" s="148"/>
    </row>
    <row r="53" spans="1:21" ht="29.25" customHeight="1" thickBot="1" x14ac:dyDescent="0.25">
      <c r="A53" s="230" t="s">
        <v>136</v>
      </c>
      <c r="B53" s="231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136"/>
      <c r="O53" s="133"/>
    </row>
    <row r="54" spans="1:21" s="75" customFormat="1" ht="25.5" x14ac:dyDescent="0.3">
      <c r="A54" s="108">
        <v>1</v>
      </c>
      <c r="B54" s="109" t="s">
        <v>12</v>
      </c>
      <c r="C54" s="109" t="s">
        <v>136</v>
      </c>
      <c r="D54" s="10" t="s">
        <v>267</v>
      </c>
      <c r="E54" s="172">
        <v>1.5</v>
      </c>
      <c r="F54" s="87" t="s">
        <v>13</v>
      </c>
      <c r="G54" s="110">
        <v>4.5</v>
      </c>
      <c r="H54" s="110">
        <f t="shared" ref="H54:H85" si="12">ROUND(E54*G54,3)</f>
        <v>6.75</v>
      </c>
      <c r="I54" s="111">
        <f t="shared" ref="I54:I73" si="13">E54*0.029</f>
        <v>4.3500000000000004E-2</v>
      </c>
      <c r="J54" s="112" t="s">
        <v>14</v>
      </c>
      <c r="K54" s="116">
        <f>E54*32.4</f>
        <v>48.599999999999994</v>
      </c>
      <c r="L54" s="87" t="s">
        <v>192</v>
      </c>
      <c r="M54" s="117"/>
      <c r="N54" s="87" t="s">
        <v>196</v>
      </c>
      <c r="O54" s="114" t="s">
        <v>214</v>
      </c>
      <c r="S54" s="146"/>
      <c r="T54"/>
      <c r="U54" s="145"/>
    </row>
    <row r="55" spans="1:21" s="75" customFormat="1" ht="25.5" x14ac:dyDescent="0.3">
      <c r="A55" s="108">
        <v>2</v>
      </c>
      <c r="B55" s="22" t="s">
        <v>12</v>
      </c>
      <c r="C55" s="22" t="s">
        <v>136</v>
      </c>
      <c r="D55" s="153" t="s">
        <v>268</v>
      </c>
      <c r="E55" s="173">
        <v>0.08</v>
      </c>
      <c r="F55" s="8" t="s">
        <v>13</v>
      </c>
      <c r="G55" s="110">
        <v>4.5</v>
      </c>
      <c r="H55" s="76">
        <f t="shared" si="12"/>
        <v>0.36</v>
      </c>
      <c r="I55" s="24">
        <f t="shared" si="13"/>
        <v>2.32E-3</v>
      </c>
      <c r="J55" s="20" t="s">
        <v>14</v>
      </c>
      <c r="K55" s="115">
        <f t="shared" ref="K55:K73" si="14">E55*32.4</f>
        <v>2.5920000000000001</v>
      </c>
      <c r="L55" s="87" t="s">
        <v>192</v>
      </c>
      <c r="M55" s="107"/>
      <c r="N55" s="8" t="s">
        <v>196</v>
      </c>
      <c r="O55" s="113" t="s">
        <v>214</v>
      </c>
      <c r="S55" s="146"/>
      <c r="T55"/>
      <c r="U55" s="145"/>
    </row>
    <row r="56" spans="1:21" s="75" customFormat="1" ht="38.25" customHeight="1" x14ac:dyDescent="0.3">
      <c r="A56" s="108">
        <v>3</v>
      </c>
      <c r="B56" s="22" t="s">
        <v>12</v>
      </c>
      <c r="C56" s="22" t="s">
        <v>136</v>
      </c>
      <c r="D56" s="153" t="s">
        <v>254</v>
      </c>
      <c r="E56" s="152">
        <v>0.46700000000000003</v>
      </c>
      <c r="F56" s="8" t="s">
        <v>13</v>
      </c>
      <c r="G56" s="110">
        <v>4.5</v>
      </c>
      <c r="H56" s="76">
        <f t="shared" si="12"/>
        <v>2.1019999999999999</v>
      </c>
      <c r="I56" s="24">
        <f t="shared" si="13"/>
        <v>1.3543000000000001E-2</v>
      </c>
      <c r="J56" s="20" t="s">
        <v>14</v>
      </c>
      <c r="K56" s="115">
        <f t="shared" si="14"/>
        <v>15.130800000000001</v>
      </c>
      <c r="L56" s="87" t="s">
        <v>192</v>
      </c>
      <c r="M56" s="8"/>
      <c r="N56" s="8" t="s">
        <v>196</v>
      </c>
      <c r="O56" s="113" t="s">
        <v>214</v>
      </c>
      <c r="S56" s="146"/>
      <c r="T56"/>
      <c r="U56" s="145"/>
    </row>
    <row r="57" spans="1:21" s="75" customFormat="1" ht="38.25" customHeight="1" x14ac:dyDescent="0.3">
      <c r="A57" s="108">
        <v>4</v>
      </c>
      <c r="B57" s="22" t="s">
        <v>12</v>
      </c>
      <c r="C57" s="22" t="s">
        <v>136</v>
      </c>
      <c r="D57" s="153" t="s">
        <v>255</v>
      </c>
      <c r="E57" s="152">
        <v>1.5569999999999999</v>
      </c>
      <c r="F57" s="8" t="s">
        <v>13</v>
      </c>
      <c r="G57" s="110">
        <v>4.5</v>
      </c>
      <c r="H57" s="76">
        <f t="shared" si="12"/>
        <v>7.0069999999999997</v>
      </c>
      <c r="I57" s="24">
        <f t="shared" si="13"/>
        <v>4.5152999999999999E-2</v>
      </c>
      <c r="J57" s="20" t="s">
        <v>14</v>
      </c>
      <c r="K57" s="115">
        <f t="shared" si="14"/>
        <v>50.446799999999996</v>
      </c>
      <c r="L57" s="87" t="s">
        <v>192</v>
      </c>
      <c r="M57" s="8"/>
      <c r="N57" s="8" t="s">
        <v>196</v>
      </c>
      <c r="O57" s="113" t="s">
        <v>214</v>
      </c>
      <c r="S57" s="146"/>
      <c r="T57"/>
      <c r="U57" s="145"/>
    </row>
    <row r="58" spans="1:21" s="75" customFormat="1" ht="38.25" customHeight="1" x14ac:dyDescent="0.3">
      <c r="A58" s="108">
        <v>5</v>
      </c>
      <c r="B58" s="22" t="s">
        <v>12</v>
      </c>
      <c r="C58" s="22" t="s">
        <v>136</v>
      </c>
      <c r="D58" s="153" t="s">
        <v>269</v>
      </c>
      <c r="E58" s="152">
        <v>0.502</v>
      </c>
      <c r="F58" s="8" t="s">
        <v>13</v>
      </c>
      <c r="G58" s="110">
        <v>4.5</v>
      </c>
      <c r="H58" s="76">
        <f t="shared" si="12"/>
        <v>2.2589999999999999</v>
      </c>
      <c r="I58" s="24">
        <f t="shared" si="13"/>
        <v>1.4558000000000001E-2</v>
      </c>
      <c r="J58" s="20" t="s">
        <v>14</v>
      </c>
      <c r="K58" s="115">
        <f t="shared" si="14"/>
        <v>16.264800000000001</v>
      </c>
      <c r="L58" s="87" t="s">
        <v>192</v>
      </c>
      <c r="M58" s="8"/>
      <c r="N58" s="8" t="s">
        <v>196</v>
      </c>
      <c r="O58" s="113" t="s">
        <v>214</v>
      </c>
      <c r="S58" s="146"/>
      <c r="T58"/>
      <c r="U58" s="145"/>
    </row>
    <row r="59" spans="1:21" s="75" customFormat="1" ht="38.25" customHeight="1" x14ac:dyDescent="0.3">
      <c r="A59" s="108">
        <v>6</v>
      </c>
      <c r="B59" s="22" t="s">
        <v>12</v>
      </c>
      <c r="C59" s="22" t="s">
        <v>136</v>
      </c>
      <c r="D59" s="153" t="s">
        <v>256</v>
      </c>
      <c r="E59" s="174">
        <v>2</v>
      </c>
      <c r="F59" s="8" t="s">
        <v>13</v>
      </c>
      <c r="G59" s="110">
        <v>4.5</v>
      </c>
      <c r="H59" s="76">
        <f t="shared" si="12"/>
        <v>9</v>
      </c>
      <c r="I59" s="24">
        <f t="shared" si="13"/>
        <v>5.8000000000000003E-2</v>
      </c>
      <c r="J59" s="20" t="s">
        <v>14</v>
      </c>
      <c r="K59" s="115">
        <f t="shared" si="14"/>
        <v>64.8</v>
      </c>
      <c r="L59" s="87" t="s">
        <v>192</v>
      </c>
      <c r="M59" s="8"/>
      <c r="N59" s="8" t="s">
        <v>196</v>
      </c>
      <c r="O59" s="113" t="s">
        <v>214</v>
      </c>
      <c r="S59" s="146"/>
      <c r="T59"/>
      <c r="U59" s="145"/>
    </row>
    <row r="60" spans="1:21" s="75" customFormat="1" ht="38.25" customHeight="1" x14ac:dyDescent="0.3">
      <c r="A60" s="108">
        <v>7</v>
      </c>
      <c r="B60" s="22" t="s">
        <v>12</v>
      </c>
      <c r="C60" s="22" t="s">
        <v>136</v>
      </c>
      <c r="D60" s="153" t="s">
        <v>257</v>
      </c>
      <c r="E60" s="152">
        <v>1E-3</v>
      </c>
      <c r="F60" s="8" t="s">
        <v>13</v>
      </c>
      <c r="G60" s="110">
        <v>4.5</v>
      </c>
      <c r="H60" s="76">
        <f t="shared" si="12"/>
        <v>5.0000000000000001E-3</v>
      </c>
      <c r="I60" s="24">
        <f t="shared" si="13"/>
        <v>2.9000000000000004E-5</v>
      </c>
      <c r="J60" s="20" t="s">
        <v>14</v>
      </c>
      <c r="K60" s="115">
        <f t="shared" si="14"/>
        <v>3.2399999999999998E-2</v>
      </c>
      <c r="L60" s="87" t="s">
        <v>192</v>
      </c>
      <c r="M60" s="8"/>
      <c r="N60" s="8" t="s">
        <v>196</v>
      </c>
      <c r="O60" s="113" t="s">
        <v>214</v>
      </c>
      <c r="S60" s="146"/>
      <c r="T60"/>
      <c r="U60" s="145"/>
    </row>
    <row r="61" spans="1:21" s="77" customFormat="1" ht="38.25" customHeight="1" x14ac:dyDescent="0.3">
      <c r="A61" s="108">
        <v>8</v>
      </c>
      <c r="B61" s="22" t="s">
        <v>12</v>
      </c>
      <c r="C61" s="22" t="s">
        <v>136</v>
      </c>
      <c r="D61" s="153" t="s">
        <v>258</v>
      </c>
      <c r="E61" s="152">
        <v>4.1000000000000002E-2</v>
      </c>
      <c r="F61" s="8" t="s">
        <v>13</v>
      </c>
      <c r="G61" s="110">
        <v>4.5</v>
      </c>
      <c r="H61" s="76">
        <f t="shared" si="12"/>
        <v>0.185</v>
      </c>
      <c r="I61" s="24">
        <f t="shared" si="13"/>
        <v>1.1890000000000002E-3</v>
      </c>
      <c r="J61" s="20" t="s">
        <v>14</v>
      </c>
      <c r="K61" s="115">
        <f t="shared" si="14"/>
        <v>1.3284</v>
      </c>
      <c r="L61" s="87" t="s">
        <v>192</v>
      </c>
      <c r="M61" s="8"/>
      <c r="N61" s="8" t="s">
        <v>196</v>
      </c>
      <c r="O61" s="113" t="s">
        <v>214</v>
      </c>
      <c r="S61" s="146"/>
      <c r="T61"/>
      <c r="U61" s="145"/>
    </row>
    <row r="62" spans="1:21" s="75" customFormat="1" ht="25.5" x14ac:dyDescent="0.3">
      <c r="A62" s="108">
        <v>9</v>
      </c>
      <c r="B62" s="22" t="s">
        <v>12</v>
      </c>
      <c r="C62" s="22" t="s">
        <v>136</v>
      </c>
      <c r="D62" s="153" t="s">
        <v>270</v>
      </c>
      <c r="E62" s="152">
        <v>0.224</v>
      </c>
      <c r="F62" s="8" t="s">
        <v>13</v>
      </c>
      <c r="G62" s="110">
        <v>4.5</v>
      </c>
      <c r="H62" s="76">
        <f t="shared" si="12"/>
        <v>1.008</v>
      </c>
      <c r="I62" s="24">
        <f t="shared" si="13"/>
        <v>6.496E-3</v>
      </c>
      <c r="J62" s="20" t="s">
        <v>14</v>
      </c>
      <c r="K62" s="115">
        <f t="shared" si="14"/>
        <v>7.2576000000000001</v>
      </c>
      <c r="L62" s="87" t="s">
        <v>192</v>
      </c>
      <c r="M62" s="107"/>
      <c r="N62" s="8" t="s">
        <v>196</v>
      </c>
      <c r="O62" s="113" t="s">
        <v>214</v>
      </c>
      <c r="S62" s="146"/>
      <c r="T62"/>
      <c r="U62" s="145"/>
    </row>
    <row r="63" spans="1:21" s="75" customFormat="1" ht="25.5" x14ac:dyDescent="0.3">
      <c r="A63" s="108">
        <v>10</v>
      </c>
      <c r="B63" s="22" t="s">
        <v>12</v>
      </c>
      <c r="C63" s="22" t="s">
        <v>136</v>
      </c>
      <c r="D63" s="153" t="s">
        <v>271</v>
      </c>
      <c r="E63" s="173">
        <v>0.79</v>
      </c>
      <c r="F63" s="8" t="s">
        <v>13</v>
      </c>
      <c r="G63" s="110">
        <v>4.5</v>
      </c>
      <c r="H63" s="76">
        <f t="shared" si="12"/>
        <v>3.5550000000000002</v>
      </c>
      <c r="I63" s="24">
        <f t="shared" si="13"/>
        <v>2.2910000000000003E-2</v>
      </c>
      <c r="J63" s="20" t="s">
        <v>14</v>
      </c>
      <c r="K63" s="115">
        <f t="shared" si="14"/>
        <v>25.596</v>
      </c>
      <c r="L63" s="87" t="s">
        <v>192</v>
      </c>
      <c r="M63" s="107"/>
      <c r="N63" s="8" t="s">
        <v>196</v>
      </c>
      <c r="O63" s="113" t="s">
        <v>214</v>
      </c>
      <c r="S63" s="146"/>
      <c r="T63"/>
      <c r="U63" s="145"/>
    </row>
    <row r="64" spans="1:21" s="75" customFormat="1" ht="38.25" customHeight="1" x14ac:dyDescent="0.3">
      <c r="A64" s="108">
        <v>11</v>
      </c>
      <c r="B64" s="22" t="s">
        <v>12</v>
      </c>
      <c r="C64" s="22" t="s">
        <v>136</v>
      </c>
      <c r="D64" s="153" t="s">
        <v>272</v>
      </c>
      <c r="E64" s="152">
        <v>0.54800000000000004</v>
      </c>
      <c r="F64" s="8" t="s">
        <v>13</v>
      </c>
      <c r="G64" s="110">
        <v>4.5</v>
      </c>
      <c r="H64" s="76">
        <f t="shared" si="12"/>
        <v>2.4660000000000002</v>
      </c>
      <c r="I64" s="24">
        <f t="shared" si="13"/>
        <v>1.5892000000000003E-2</v>
      </c>
      <c r="J64" s="20" t="s">
        <v>14</v>
      </c>
      <c r="K64" s="115">
        <f t="shared" si="14"/>
        <v>17.755200000000002</v>
      </c>
      <c r="L64" s="87" t="s">
        <v>192</v>
      </c>
      <c r="M64" s="8"/>
      <c r="N64" s="8" t="s">
        <v>196</v>
      </c>
      <c r="O64" s="113" t="s">
        <v>214</v>
      </c>
      <c r="S64" s="146"/>
      <c r="T64"/>
      <c r="U64" s="145"/>
    </row>
    <row r="65" spans="1:21" s="75" customFormat="1" ht="38.25" customHeight="1" x14ac:dyDescent="0.3">
      <c r="A65" s="108">
        <v>12</v>
      </c>
      <c r="B65" s="22" t="s">
        <v>12</v>
      </c>
      <c r="C65" s="22" t="s">
        <v>136</v>
      </c>
      <c r="D65" s="153" t="s">
        <v>259</v>
      </c>
      <c r="E65" s="152">
        <v>0.17</v>
      </c>
      <c r="F65" s="8" t="s">
        <v>13</v>
      </c>
      <c r="G65" s="110">
        <v>4.5</v>
      </c>
      <c r="H65" s="76">
        <f t="shared" si="12"/>
        <v>0.76500000000000001</v>
      </c>
      <c r="I65" s="24">
        <f t="shared" si="13"/>
        <v>4.9300000000000004E-3</v>
      </c>
      <c r="J65" s="20" t="s">
        <v>14</v>
      </c>
      <c r="K65" s="115">
        <f t="shared" si="14"/>
        <v>5.508</v>
      </c>
      <c r="L65" s="87" t="s">
        <v>192</v>
      </c>
      <c r="M65" s="8"/>
      <c r="N65" s="8" t="s">
        <v>196</v>
      </c>
      <c r="O65" s="113" t="s">
        <v>214</v>
      </c>
      <c r="S65" s="146"/>
      <c r="T65"/>
      <c r="U65" s="145"/>
    </row>
    <row r="66" spans="1:21" s="27" customFormat="1" ht="38.25" customHeight="1" x14ac:dyDescent="0.3">
      <c r="A66" s="108">
        <v>13</v>
      </c>
      <c r="B66" s="22" t="s">
        <v>12</v>
      </c>
      <c r="C66" s="22" t="s">
        <v>136</v>
      </c>
      <c r="D66" s="153" t="s">
        <v>260</v>
      </c>
      <c r="E66" s="174">
        <v>0.2</v>
      </c>
      <c r="F66" s="8" t="s">
        <v>13</v>
      </c>
      <c r="G66" s="110">
        <v>4.5</v>
      </c>
      <c r="H66" s="76">
        <f t="shared" si="12"/>
        <v>0.9</v>
      </c>
      <c r="I66" s="24">
        <f t="shared" si="13"/>
        <v>5.8000000000000005E-3</v>
      </c>
      <c r="J66" s="20" t="s">
        <v>14</v>
      </c>
      <c r="K66" s="115">
        <f t="shared" si="14"/>
        <v>6.48</v>
      </c>
      <c r="L66" s="87" t="s">
        <v>192</v>
      </c>
      <c r="M66" s="8"/>
      <c r="N66" s="8" t="s">
        <v>196</v>
      </c>
      <c r="O66" s="113" t="s">
        <v>214</v>
      </c>
      <c r="S66" s="146"/>
      <c r="T66"/>
      <c r="U66" s="145"/>
    </row>
    <row r="67" spans="1:21" s="77" customFormat="1" ht="38.25" customHeight="1" x14ac:dyDescent="0.3">
      <c r="A67" s="108">
        <v>14</v>
      </c>
      <c r="B67" s="22" t="s">
        <v>12</v>
      </c>
      <c r="C67" s="22" t="s">
        <v>136</v>
      </c>
      <c r="D67" s="153" t="s">
        <v>261</v>
      </c>
      <c r="E67" s="152">
        <v>4.0000000000000001E-3</v>
      </c>
      <c r="F67" s="8" t="s">
        <v>13</v>
      </c>
      <c r="G67" s="110">
        <v>4.5</v>
      </c>
      <c r="H67" s="76">
        <f t="shared" si="12"/>
        <v>1.7999999999999999E-2</v>
      </c>
      <c r="I67" s="24">
        <f t="shared" si="13"/>
        <v>1.1600000000000001E-4</v>
      </c>
      <c r="J67" s="20" t="s">
        <v>14</v>
      </c>
      <c r="K67" s="115">
        <f t="shared" si="14"/>
        <v>0.12959999999999999</v>
      </c>
      <c r="L67" s="87" t="s">
        <v>192</v>
      </c>
      <c r="M67" s="8"/>
      <c r="N67" s="8" t="s">
        <v>196</v>
      </c>
      <c r="O67" s="113" t="s">
        <v>214</v>
      </c>
      <c r="S67" s="146"/>
      <c r="T67"/>
      <c r="U67" s="145"/>
    </row>
    <row r="68" spans="1:21" s="77" customFormat="1" ht="38.25" customHeight="1" x14ac:dyDescent="0.3">
      <c r="A68" s="108">
        <v>15</v>
      </c>
      <c r="B68" s="22" t="s">
        <v>12</v>
      </c>
      <c r="C68" s="22" t="s">
        <v>136</v>
      </c>
      <c r="D68" s="153" t="s">
        <v>262</v>
      </c>
      <c r="E68" s="152">
        <v>4.2000000000000003E-2</v>
      </c>
      <c r="F68" s="8" t="s">
        <v>13</v>
      </c>
      <c r="G68" s="110">
        <v>4.5</v>
      </c>
      <c r="H68" s="76">
        <f t="shared" si="12"/>
        <v>0.189</v>
      </c>
      <c r="I68" s="24">
        <f t="shared" si="13"/>
        <v>1.2180000000000001E-3</v>
      </c>
      <c r="J68" s="20" t="s">
        <v>14</v>
      </c>
      <c r="K68" s="115">
        <f t="shared" si="14"/>
        <v>1.3608</v>
      </c>
      <c r="L68" s="87" t="s">
        <v>192</v>
      </c>
      <c r="M68" s="8"/>
      <c r="N68" s="8" t="s">
        <v>196</v>
      </c>
      <c r="O68" s="113" t="s">
        <v>214</v>
      </c>
      <c r="S68" s="146"/>
      <c r="T68"/>
      <c r="U68" s="145"/>
    </row>
    <row r="69" spans="1:21" s="77" customFormat="1" ht="25.5" x14ac:dyDescent="0.3">
      <c r="A69" s="108">
        <v>16</v>
      </c>
      <c r="B69" s="22" t="s">
        <v>12</v>
      </c>
      <c r="C69" s="22" t="s">
        <v>136</v>
      </c>
      <c r="D69" s="153" t="s">
        <v>273</v>
      </c>
      <c r="E69" s="152">
        <v>0.10100000000000001</v>
      </c>
      <c r="F69" s="8" t="s">
        <v>13</v>
      </c>
      <c r="G69" s="110">
        <v>4.5</v>
      </c>
      <c r="H69" s="76">
        <f t="shared" si="12"/>
        <v>0.45500000000000002</v>
      </c>
      <c r="I69" s="24">
        <f t="shared" si="13"/>
        <v>2.9290000000000002E-3</v>
      </c>
      <c r="J69" s="20" t="s">
        <v>14</v>
      </c>
      <c r="K69" s="115">
        <f t="shared" si="14"/>
        <v>3.2724000000000002</v>
      </c>
      <c r="L69" s="87" t="s">
        <v>192</v>
      </c>
      <c r="M69" s="107"/>
      <c r="N69" s="8" t="s">
        <v>196</v>
      </c>
      <c r="O69" s="113" t="s">
        <v>214</v>
      </c>
      <c r="S69" s="146"/>
      <c r="T69"/>
      <c r="U69" s="145"/>
    </row>
    <row r="70" spans="1:21" ht="38.25" customHeight="1" x14ac:dyDescent="0.3">
      <c r="A70" s="108">
        <v>17</v>
      </c>
      <c r="B70" s="22" t="s">
        <v>12</v>
      </c>
      <c r="C70" s="22" t="s">
        <v>136</v>
      </c>
      <c r="D70" s="153" t="s">
        <v>263</v>
      </c>
      <c r="E70" s="152">
        <v>0.3</v>
      </c>
      <c r="F70" s="8" t="s">
        <v>13</v>
      </c>
      <c r="G70" s="110">
        <v>4.5</v>
      </c>
      <c r="H70" s="76">
        <f t="shared" si="12"/>
        <v>1.35</v>
      </c>
      <c r="I70" s="24">
        <f t="shared" si="13"/>
        <v>8.6999999999999994E-3</v>
      </c>
      <c r="J70" s="20" t="s">
        <v>14</v>
      </c>
      <c r="K70" s="115">
        <f t="shared" si="14"/>
        <v>9.7199999999999989</v>
      </c>
      <c r="L70" s="87" t="s">
        <v>192</v>
      </c>
      <c r="M70" s="8"/>
      <c r="N70" s="8" t="s">
        <v>196</v>
      </c>
      <c r="O70" s="113" t="s">
        <v>214</v>
      </c>
      <c r="S70" s="146"/>
      <c r="T70"/>
      <c r="U70" s="145"/>
    </row>
    <row r="71" spans="1:21" ht="38.25" customHeight="1" x14ac:dyDescent="0.3">
      <c r="A71" s="108">
        <v>18</v>
      </c>
      <c r="B71" s="22" t="s">
        <v>12</v>
      </c>
      <c r="C71" s="22" t="s">
        <v>136</v>
      </c>
      <c r="D71" s="153" t="s">
        <v>265</v>
      </c>
      <c r="E71" s="152">
        <v>0.3</v>
      </c>
      <c r="F71" s="8" t="s">
        <v>13</v>
      </c>
      <c r="G71" s="110">
        <v>4.5</v>
      </c>
      <c r="H71" s="76">
        <f t="shared" si="12"/>
        <v>1.35</v>
      </c>
      <c r="I71" s="24">
        <f t="shared" si="13"/>
        <v>8.6999999999999994E-3</v>
      </c>
      <c r="J71" s="20" t="s">
        <v>14</v>
      </c>
      <c r="K71" s="115">
        <f t="shared" si="14"/>
        <v>9.7199999999999989</v>
      </c>
      <c r="L71" s="87" t="s">
        <v>192</v>
      </c>
      <c r="M71" s="8"/>
      <c r="N71" s="8" t="s">
        <v>196</v>
      </c>
      <c r="O71" s="113" t="s">
        <v>214</v>
      </c>
      <c r="S71" s="146"/>
      <c r="T71"/>
      <c r="U71" s="145"/>
    </row>
    <row r="72" spans="1:21" ht="38.25" customHeight="1" x14ac:dyDescent="0.3">
      <c r="A72" s="108">
        <v>19</v>
      </c>
      <c r="B72" s="22" t="s">
        <v>12</v>
      </c>
      <c r="C72" s="22" t="s">
        <v>136</v>
      </c>
      <c r="D72" s="153" t="s">
        <v>266</v>
      </c>
      <c r="E72" s="152">
        <v>0.13700000000000001</v>
      </c>
      <c r="F72" s="8" t="s">
        <v>13</v>
      </c>
      <c r="G72" s="110">
        <v>4.5</v>
      </c>
      <c r="H72" s="76">
        <f t="shared" si="12"/>
        <v>0.61699999999999999</v>
      </c>
      <c r="I72" s="24">
        <f t="shared" ref="I72" si="15">E72*0.029</f>
        <v>3.9730000000000008E-3</v>
      </c>
      <c r="J72" s="20" t="s">
        <v>14</v>
      </c>
      <c r="K72" s="115">
        <f t="shared" ref="K72" si="16">E72*32.4</f>
        <v>4.4388000000000005</v>
      </c>
      <c r="L72" s="87" t="s">
        <v>192</v>
      </c>
      <c r="M72" s="8"/>
      <c r="N72" s="8" t="s">
        <v>196</v>
      </c>
      <c r="O72" s="113" t="s">
        <v>214</v>
      </c>
      <c r="S72" s="146"/>
      <c r="T72"/>
      <c r="U72" s="145"/>
    </row>
    <row r="73" spans="1:21" ht="38.25" customHeight="1" x14ac:dyDescent="0.3">
      <c r="A73" s="108">
        <v>20</v>
      </c>
      <c r="B73" s="22" t="s">
        <v>12</v>
      </c>
      <c r="C73" s="22" t="s">
        <v>136</v>
      </c>
      <c r="D73" s="153" t="s">
        <v>348</v>
      </c>
      <c r="E73" s="173">
        <v>0.4</v>
      </c>
      <c r="F73" s="8" t="s">
        <v>13</v>
      </c>
      <c r="G73" s="110">
        <v>4.5</v>
      </c>
      <c r="H73" s="76">
        <f t="shared" si="12"/>
        <v>1.8</v>
      </c>
      <c r="I73" s="24">
        <f t="shared" si="13"/>
        <v>1.1600000000000001E-2</v>
      </c>
      <c r="J73" s="20" t="s">
        <v>14</v>
      </c>
      <c r="K73" s="115">
        <f t="shared" si="14"/>
        <v>12.96</v>
      </c>
      <c r="L73" s="87" t="s">
        <v>192</v>
      </c>
      <c r="M73" s="8"/>
      <c r="N73" s="8" t="s">
        <v>196</v>
      </c>
      <c r="O73" s="113" t="s">
        <v>214</v>
      </c>
      <c r="S73" s="146"/>
      <c r="T73"/>
      <c r="U73" s="145"/>
    </row>
    <row r="74" spans="1:21" ht="38.25" customHeight="1" x14ac:dyDescent="0.3">
      <c r="A74" s="108">
        <v>21</v>
      </c>
      <c r="B74" s="22" t="s">
        <v>19</v>
      </c>
      <c r="C74" s="22" t="s">
        <v>136</v>
      </c>
      <c r="D74" s="178" t="s">
        <v>274</v>
      </c>
      <c r="E74" s="174">
        <v>1</v>
      </c>
      <c r="F74" s="8" t="s">
        <v>13</v>
      </c>
      <c r="G74" s="110">
        <v>4.5</v>
      </c>
      <c r="H74" s="76">
        <f t="shared" si="12"/>
        <v>4.5</v>
      </c>
      <c r="I74" s="24">
        <f t="shared" ref="I74:I131" si="17">E74*0.029</f>
        <v>2.9000000000000001E-2</v>
      </c>
      <c r="J74" s="20" t="s">
        <v>14</v>
      </c>
      <c r="K74" s="115">
        <f t="shared" ref="K74:K131" si="18">E74*32.4</f>
        <v>32.4</v>
      </c>
      <c r="L74" s="87" t="s">
        <v>192</v>
      </c>
      <c r="M74" s="8"/>
      <c r="N74" s="8" t="s">
        <v>196</v>
      </c>
      <c r="O74" s="113" t="s">
        <v>214</v>
      </c>
      <c r="S74" s="146"/>
      <c r="T74"/>
      <c r="U74" s="145"/>
    </row>
    <row r="75" spans="1:21" ht="38.25" customHeight="1" x14ac:dyDescent="0.3">
      <c r="A75" s="108">
        <v>22</v>
      </c>
      <c r="B75" s="22" t="s">
        <v>19</v>
      </c>
      <c r="C75" s="22" t="s">
        <v>136</v>
      </c>
      <c r="D75" s="178" t="s">
        <v>275</v>
      </c>
      <c r="E75" s="173">
        <v>0.11</v>
      </c>
      <c r="F75" s="8" t="s">
        <v>13</v>
      </c>
      <c r="G75" s="110">
        <v>4.5</v>
      </c>
      <c r="H75" s="76">
        <f t="shared" si="12"/>
        <v>0.495</v>
      </c>
      <c r="I75" s="24">
        <f t="shared" si="17"/>
        <v>3.1900000000000001E-3</v>
      </c>
      <c r="J75" s="20" t="s">
        <v>14</v>
      </c>
      <c r="K75" s="115">
        <f t="shared" si="18"/>
        <v>3.5640000000000001</v>
      </c>
      <c r="L75" s="87" t="s">
        <v>192</v>
      </c>
      <c r="M75" s="8"/>
      <c r="N75" s="8" t="s">
        <v>196</v>
      </c>
      <c r="O75" s="113" t="s">
        <v>214</v>
      </c>
      <c r="S75" s="146"/>
      <c r="T75"/>
      <c r="U75" s="145"/>
    </row>
    <row r="76" spans="1:21" ht="38.25" customHeight="1" x14ac:dyDescent="0.3">
      <c r="A76" s="108">
        <v>23</v>
      </c>
      <c r="B76" s="22" t="s">
        <v>19</v>
      </c>
      <c r="C76" s="22" t="s">
        <v>136</v>
      </c>
      <c r="D76" s="178" t="s">
        <v>312</v>
      </c>
      <c r="E76" s="152">
        <v>0.64100000000000001</v>
      </c>
      <c r="F76" s="8" t="s">
        <v>13</v>
      </c>
      <c r="G76" s="110">
        <v>4.5</v>
      </c>
      <c r="H76" s="76">
        <f t="shared" si="12"/>
        <v>2.8849999999999998</v>
      </c>
      <c r="I76" s="24">
        <f t="shared" si="17"/>
        <v>1.8589000000000001E-2</v>
      </c>
      <c r="J76" s="20" t="s">
        <v>14</v>
      </c>
      <c r="K76" s="115">
        <f t="shared" si="18"/>
        <v>20.7684</v>
      </c>
      <c r="L76" s="87" t="s">
        <v>192</v>
      </c>
      <c r="M76" s="8"/>
      <c r="N76" s="8" t="s">
        <v>196</v>
      </c>
      <c r="O76" s="113" t="s">
        <v>214</v>
      </c>
      <c r="S76" s="146"/>
      <c r="T76"/>
      <c r="U76" s="145"/>
    </row>
    <row r="77" spans="1:21" ht="38.25" customHeight="1" x14ac:dyDescent="0.3">
      <c r="A77" s="108">
        <v>24</v>
      </c>
      <c r="B77" s="22" t="s">
        <v>19</v>
      </c>
      <c r="C77" s="22" t="s">
        <v>136</v>
      </c>
      <c r="D77" s="178" t="s">
        <v>276</v>
      </c>
      <c r="E77" s="152">
        <v>0.16400000000000001</v>
      </c>
      <c r="F77" s="8" t="s">
        <v>13</v>
      </c>
      <c r="G77" s="110">
        <v>4.5</v>
      </c>
      <c r="H77" s="76">
        <f t="shared" si="12"/>
        <v>0.73799999999999999</v>
      </c>
      <c r="I77" s="24">
        <f t="shared" si="17"/>
        <v>4.7560000000000007E-3</v>
      </c>
      <c r="J77" s="20" t="s">
        <v>14</v>
      </c>
      <c r="K77" s="115">
        <f t="shared" si="18"/>
        <v>5.3136000000000001</v>
      </c>
      <c r="L77" s="87" t="s">
        <v>192</v>
      </c>
      <c r="M77" s="8"/>
      <c r="N77" s="8" t="s">
        <v>196</v>
      </c>
      <c r="O77" s="113" t="s">
        <v>214</v>
      </c>
      <c r="S77" s="146"/>
      <c r="T77"/>
      <c r="U77" s="145"/>
    </row>
    <row r="78" spans="1:21" ht="38.25" customHeight="1" x14ac:dyDescent="0.3">
      <c r="A78" s="108">
        <v>25</v>
      </c>
      <c r="B78" s="22" t="s">
        <v>19</v>
      </c>
      <c r="C78" s="22" t="s">
        <v>136</v>
      </c>
      <c r="D78" s="178" t="s">
        <v>313</v>
      </c>
      <c r="E78" s="152">
        <v>5.0999999999999997E-2</v>
      </c>
      <c r="F78" s="8" t="s">
        <v>13</v>
      </c>
      <c r="G78" s="110">
        <v>4.5</v>
      </c>
      <c r="H78" s="76">
        <f t="shared" si="12"/>
        <v>0.23</v>
      </c>
      <c r="I78" s="24">
        <f t="shared" si="17"/>
        <v>1.4790000000000001E-3</v>
      </c>
      <c r="J78" s="20" t="s">
        <v>14</v>
      </c>
      <c r="K78" s="115">
        <f t="shared" si="18"/>
        <v>1.6523999999999999</v>
      </c>
      <c r="L78" s="87" t="s">
        <v>192</v>
      </c>
      <c r="M78" s="8"/>
      <c r="N78" s="8" t="s">
        <v>196</v>
      </c>
      <c r="O78" s="113" t="s">
        <v>214</v>
      </c>
      <c r="S78" s="146"/>
      <c r="T78"/>
      <c r="U78" s="145"/>
    </row>
    <row r="79" spans="1:21" ht="38.25" customHeight="1" x14ac:dyDescent="0.3">
      <c r="A79" s="108">
        <v>26</v>
      </c>
      <c r="B79" s="22" t="s">
        <v>19</v>
      </c>
      <c r="C79" s="22" t="s">
        <v>136</v>
      </c>
      <c r="D79" s="178" t="s">
        <v>314</v>
      </c>
      <c r="E79" s="152">
        <v>0.5</v>
      </c>
      <c r="F79" s="8" t="s">
        <v>13</v>
      </c>
      <c r="G79" s="110">
        <v>4.5</v>
      </c>
      <c r="H79" s="76">
        <f t="shared" si="12"/>
        <v>2.25</v>
      </c>
      <c r="I79" s="24">
        <f t="shared" si="17"/>
        <v>1.4500000000000001E-2</v>
      </c>
      <c r="J79" s="20" t="s">
        <v>14</v>
      </c>
      <c r="K79" s="115">
        <f t="shared" si="18"/>
        <v>16.2</v>
      </c>
      <c r="L79" s="87" t="s">
        <v>192</v>
      </c>
      <c r="M79" s="8"/>
      <c r="N79" s="8" t="s">
        <v>196</v>
      </c>
      <c r="O79" s="113" t="s">
        <v>214</v>
      </c>
      <c r="S79" s="146"/>
      <c r="T79"/>
      <c r="U79" s="145"/>
    </row>
    <row r="80" spans="1:21" ht="38.25" customHeight="1" x14ac:dyDescent="0.3">
      <c r="A80" s="108">
        <v>27</v>
      </c>
      <c r="B80" s="22" t="s">
        <v>19</v>
      </c>
      <c r="C80" s="22" t="s">
        <v>136</v>
      </c>
      <c r="D80" s="178" t="s">
        <v>315</v>
      </c>
      <c r="E80" s="152">
        <v>0.109</v>
      </c>
      <c r="F80" s="8" t="s">
        <v>13</v>
      </c>
      <c r="G80" s="110">
        <v>4.5</v>
      </c>
      <c r="H80" s="76">
        <f t="shared" si="12"/>
        <v>0.49099999999999999</v>
      </c>
      <c r="I80" s="24">
        <f t="shared" si="17"/>
        <v>3.1610000000000002E-3</v>
      </c>
      <c r="J80" s="20" t="s">
        <v>14</v>
      </c>
      <c r="K80" s="115">
        <f t="shared" si="18"/>
        <v>3.5315999999999996</v>
      </c>
      <c r="L80" s="87" t="s">
        <v>192</v>
      </c>
      <c r="M80" s="8"/>
      <c r="N80" s="8" t="s">
        <v>196</v>
      </c>
      <c r="O80" s="113" t="s">
        <v>214</v>
      </c>
      <c r="S80" s="146"/>
      <c r="T80"/>
      <c r="U80" s="145"/>
    </row>
    <row r="81" spans="1:21" ht="38.25" customHeight="1" x14ac:dyDescent="0.3">
      <c r="A81" s="108">
        <v>28</v>
      </c>
      <c r="B81" s="22" t="s">
        <v>19</v>
      </c>
      <c r="C81" s="22" t="s">
        <v>136</v>
      </c>
      <c r="D81" s="178" t="s">
        <v>316</v>
      </c>
      <c r="E81" s="152">
        <v>5.5E-2</v>
      </c>
      <c r="F81" s="8" t="s">
        <v>13</v>
      </c>
      <c r="G81" s="110">
        <v>4.5</v>
      </c>
      <c r="H81" s="76">
        <f t="shared" si="12"/>
        <v>0.248</v>
      </c>
      <c r="I81" s="24">
        <f t="shared" si="17"/>
        <v>1.5950000000000001E-3</v>
      </c>
      <c r="J81" s="20" t="s">
        <v>14</v>
      </c>
      <c r="K81" s="115">
        <f t="shared" si="18"/>
        <v>1.782</v>
      </c>
      <c r="L81" s="87" t="s">
        <v>192</v>
      </c>
      <c r="M81" s="8"/>
      <c r="N81" s="8" t="s">
        <v>196</v>
      </c>
      <c r="O81" s="113" t="s">
        <v>214</v>
      </c>
      <c r="S81" s="146"/>
      <c r="T81"/>
      <c r="U81" s="145"/>
    </row>
    <row r="82" spans="1:21" ht="38.25" customHeight="1" x14ac:dyDescent="0.3">
      <c r="A82" s="108">
        <v>29</v>
      </c>
      <c r="B82" s="22" t="s">
        <v>19</v>
      </c>
      <c r="C82" s="22" t="s">
        <v>136</v>
      </c>
      <c r="D82" s="178" t="s">
        <v>277</v>
      </c>
      <c r="E82" s="173">
        <v>0.7</v>
      </c>
      <c r="F82" s="8" t="s">
        <v>13</v>
      </c>
      <c r="G82" s="110">
        <v>4.5</v>
      </c>
      <c r="H82" s="76">
        <f t="shared" si="12"/>
        <v>3.15</v>
      </c>
      <c r="I82" s="24">
        <f t="shared" si="17"/>
        <v>2.0299999999999999E-2</v>
      </c>
      <c r="J82" s="20" t="s">
        <v>14</v>
      </c>
      <c r="K82" s="115">
        <f t="shared" si="18"/>
        <v>22.679999999999996</v>
      </c>
      <c r="L82" s="87" t="s">
        <v>192</v>
      </c>
      <c r="M82" s="8"/>
      <c r="N82" s="8" t="s">
        <v>196</v>
      </c>
      <c r="O82" s="113" t="s">
        <v>214</v>
      </c>
      <c r="S82" s="146"/>
      <c r="T82"/>
      <c r="U82" s="145"/>
    </row>
    <row r="83" spans="1:21" ht="38.25" customHeight="1" x14ac:dyDescent="0.3">
      <c r="A83" s="108">
        <v>30</v>
      </c>
      <c r="B83" s="22" t="s">
        <v>19</v>
      </c>
      <c r="C83" s="22" t="s">
        <v>136</v>
      </c>
      <c r="D83" s="178" t="s">
        <v>317</v>
      </c>
      <c r="E83" s="174">
        <v>0.4</v>
      </c>
      <c r="F83" s="8" t="s">
        <v>13</v>
      </c>
      <c r="G83" s="110">
        <v>4.5</v>
      </c>
      <c r="H83" s="76">
        <f t="shared" si="12"/>
        <v>1.8</v>
      </c>
      <c r="I83" s="24">
        <f t="shared" si="17"/>
        <v>1.1600000000000001E-2</v>
      </c>
      <c r="J83" s="20" t="s">
        <v>14</v>
      </c>
      <c r="K83" s="115">
        <f t="shared" si="18"/>
        <v>12.96</v>
      </c>
      <c r="L83" s="87" t="s">
        <v>192</v>
      </c>
      <c r="M83" s="8"/>
      <c r="N83" s="8" t="s">
        <v>196</v>
      </c>
      <c r="O83" s="113" t="s">
        <v>214</v>
      </c>
      <c r="S83" s="146"/>
      <c r="T83"/>
      <c r="U83" s="145"/>
    </row>
    <row r="84" spans="1:21" ht="38.25" customHeight="1" x14ac:dyDescent="0.3">
      <c r="A84" s="108">
        <v>31</v>
      </c>
      <c r="B84" s="22" t="s">
        <v>19</v>
      </c>
      <c r="C84" s="22" t="s">
        <v>136</v>
      </c>
      <c r="D84" s="178" t="s">
        <v>278</v>
      </c>
      <c r="E84" s="152">
        <v>0.161</v>
      </c>
      <c r="F84" s="8" t="s">
        <v>13</v>
      </c>
      <c r="G84" s="110">
        <v>4.5</v>
      </c>
      <c r="H84" s="76">
        <f t="shared" si="12"/>
        <v>0.72499999999999998</v>
      </c>
      <c r="I84" s="24">
        <f t="shared" si="17"/>
        <v>4.6690000000000004E-3</v>
      </c>
      <c r="J84" s="20" t="s">
        <v>14</v>
      </c>
      <c r="K84" s="115">
        <f t="shared" si="18"/>
        <v>5.2164000000000001</v>
      </c>
      <c r="L84" s="87" t="s">
        <v>192</v>
      </c>
      <c r="M84" s="8"/>
      <c r="N84" s="8" t="s">
        <v>196</v>
      </c>
      <c r="O84" s="113" t="s">
        <v>214</v>
      </c>
      <c r="S84" s="146"/>
      <c r="T84"/>
      <c r="U84" s="145"/>
    </row>
    <row r="85" spans="1:21" ht="38.25" customHeight="1" x14ac:dyDescent="0.3">
      <c r="A85" s="108">
        <v>32</v>
      </c>
      <c r="B85" s="22" t="s">
        <v>19</v>
      </c>
      <c r="C85" s="22" t="s">
        <v>136</v>
      </c>
      <c r="D85" s="178" t="s">
        <v>279</v>
      </c>
      <c r="E85" s="152">
        <v>4.5999999999999999E-2</v>
      </c>
      <c r="F85" s="8" t="s">
        <v>13</v>
      </c>
      <c r="G85" s="110">
        <v>4.5</v>
      </c>
      <c r="H85" s="76">
        <f t="shared" si="12"/>
        <v>0.20699999999999999</v>
      </c>
      <c r="I85" s="24">
        <f t="shared" si="17"/>
        <v>1.3340000000000001E-3</v>
      </c>
      <c r="J85" s="20" t="s">
        <v>14</v>
      </c>
      <c r="K85" s="115">
        <f t="shared" si="18"/>
        <v>1.4903999999999999</v>
      </c>
      <c r="L85" s="87" t="s">
        <v>192</v>
      </c>
      <c r="M85" s="8"/>
      <c r="N85" s="8" t="s">
        <v>196</v>
      </c>
      <c r="O85" s="113" t="s">
        <v>214</v>
      </c>
      <c r="S85" s="146"/>
      <c r="T85"/>
      <c r="U85" s="145"/>
    </row>
    <row r="86" spans="1:21" ht="38.25" customHeight="1" x14ac:dyDescent="0.3">
      <c r="A86" s="108">
        <v>33</v>
      </c>
      <c r="B86" s="22" t="s">
        <v>19</v>
      </c>
      <c r="C86" s="22" t="s">
        <v>136</v>
      </c>
      <c r="D86" s="178" t="s">
        <v>280</v>
      </c>
      <c r="E86" s="152">
        <v>4.7E-2</v>
      </c>
      <c r="F86" s="8" t="s">
        <v>13</v>
      </c>
      <c r="G86" s="110">
        <v>4.5</v>
      </c>
      <c r="H86" s="76">
        <f t="shared" ref="H86:H117" si="19">ROUND(E86*G86,3)</f>
        <v>0.21199999999999999</v>
      </c>
      <c r="I86" s="24">
        <f t="shared" si="17"/>
        <v>1.3630000000000001E-3</v>
      </c>
      <c r="J86" s="20" t="s">
        <v>14</v>
      </c>
      <c r="K86" s="115">
        <f t="shared" si="18"/>
        <v>1.5227999999999999</v>
      </c>
      <c r="L86" s="87" t="s">
        <v>192</v>
      </c>
      <c r="M86" s="8"/>
      <c r="N86" s="8" t="s">
        <v>196</v>
      </c>
      <c r="O86" s="113" t="s">
        <v>214</v>
      </c>
      <c r="S86" s="146"/>
      <c r="T86"/>
      <c r="U86" s="145"/>
    </row>
    <row r="87" spans="1:21" ht="38.25" customHeight="1" x14ac:dyDescent="0.3">
      <c r="A87" s="108">
        <v>34</v>
      </c>
      <c r="B87" s="22" t="s">
        <v>19</v>
      </c>
      <c r="C87" s="22" t="s">
        <v>136</v>
      </c>
      <c r="D87" s="178" t="s">
        <v>319</v>
      </c>
      <c r="E87" s="152">
        <v>0.75600000000000001</v>
      </c>
      <c r="F87" s="8" t="s">
        <v>13</v>
      </c>
      <c r="G87" s="110">
        <v>4.5</v>
      </c>
      <c r="H87" s="76">
        <f t="shared" si="19"/>
        <v>3.4020000000000001</v>
      </c>
      <c r="I87" s="24">
        <f t="shared" si="17"/>
        <v>2.1924000000000003E-2</v>
      </c>
      <c r="J87" s="20" t="s">
        <v>14</v>
      </c>
      <c r="K87" s="115">
        <f t="shared" si="18"/>
        <v>24.494399999999999</v>
      </c>
      <c r="L87" s="87" t="s">
        <v>192</v>
      </c>
      <c r="M87" s="8"/>
      <c r="N87" s="8" t="s">
        <v>196</v>
      </c>
      <c r="O87" s="113" t="s">
        <v>214</v>
      </c>
      <c r="S87" s="146"/>
      <c r="T87"/>
      <c r="U87" s="145"/>
    </row>
    <row r="88" spans="1:21" ht="38.25" customHeight="1" x14ac:dyDescent="0.3">
      <c r="A88" s="108">
        <v>35</v>
      </c>
      <c r="B88" s="22" t="s">
        <v>19</v>
      </c>
      <c r="C88" s="22" t="s">
        <v>136</v>
      </c>
      <c r="D88" s="178" t="s">
        <v>281</v>
      </c>
      <c r="E88" s="152">
        <v>1.4E-2</v>
      </c>
      <c r="F88" s="8" t="s">
        <v>13</v>
      </c>
      <c r="G88" s="110">
        <v>4.5</v>
      </c>
      <c r="H88" s="76">
        <f t="shared" si="19"/>
        <v>6.3E-2</v>
      </c>
      <c r="I88" s="24">
        <f t="shared" si="17"/>
        <v>4.06E-4</v>
      </c>
      <c r="J88" s="20" t="s">
        <v>14</v>
      </c>
      <c r="K88" s="115">
        <f t="shared" si="18"/>
        <v>0.4536</v>
      </c>
      <c r="L88" s="87" t="s">
        <v>192</v>
      </c>
      <c r="M88" s="8"/>
      <c r="N88" s="8" t="s">
        <v>196</v>
      </c>
      <c r="O88" s="113" t="s">
        <v>214</v>
      </c>
      <c r="S88" s="146"/>
      <c r="T88"/>
      <c r="U88" s="145"/>
    </row>
    <row r="89" spans="1:21" ht="38.25" customHeight="1" x14ac:dyDescent="0.3">
      <c r="A89" s="108">
        <v>36</v>
      </c>
      <c r="B89" s="22" t="s">
        <v>19</v>
      </c>
      <c r="C89" s="22" t="s">
        <v>136</v>
      </c>
      <c r="D89" s="178" t="s">
        <v>283</v>
      </c>
      <c r="E89" s="173">
        <v>0.2</v>
      </c>
      <c r="F89" s="8" t="s">
        <v>13</v>
      </c>
      <c r="G89" s="110">
        <v>4.5</v>
      </c>
      <c r="H89" s="76">
        <f t="shared" si="19"/>
        <v>0.9</v>
      </c>
      <c r="I89" s="24">
        <f t="shared" si="17"/>
        <v>5.8000000000000005E-3</v>
      </c>
      <c r="J89" s="20" t="s">
        <v>14</v>
      </c>
      <c r="K89" s="115">
        <f t="shared" si="18"/>
        <v>6.48</v>
      </c>
      <c r="L89" s="87" t="s">
        <v>192</v>
      </c>
      <c r="M89" s="8"/>
      <c r="N89" s="8" t="s">
        <v>196</v>
      </c>
      <c r="O89" s="113" t="s">
        <v>214</v>
      </c>
      <c r="S89" s="146"/>
      <c r="T89"/>
      <c r="U89" s="145"/>
    </row>
    <row r="90" spans="1:21" ht="38.25" customHeight="1" x14ac:dyDescent="0.3">
      <c r="A90" s="108">
        <v>37</v>
      </c>
      <c r="B90" s="22" t="s">
        <v>19</v>
      </c>
      <c r="C90" s="22" t="s">
        <v>136</v>
      </c>
      <c r="D90" s="178" t="s">
        <v>320</v>
      </c>
      <c r="E90" s="152">
        <v>0.17699999999999999</v>
      </c>
      <c r="F90" s="8" t="s">
        <v>13</v>
      </c>
      <c r="G90" s="110">
        <v>4.5</v>
      </c>
      <c r="H90" s="76">
        <f t="shared" si="19"/>
        <v>0.79700000000000004</v>
      </c>
      <c r="I90" s="24">
        <f t="shared" si="17"/>
        <v>5.1330000000000004E-3</v>
      </c>
      <c r="J90" s="20" t="s">
        <v>14</v>
      </c>
      <c r="K90" s="115">
        <f t="shared" si="18"/>
        <v>5.734799999999999</v>
      </c>
      <c r="L90" s="87" t="s">
        <v>192</v>
      </c>
      <c r="M90" s="8"/>
      <c r="N90" s="8" t="s">
        <v>196</v>
      </c>
      <c r="O90" s="113" t="s">
        <v>214</v>
      </c>
      <c r="S90" s="146"/>
      <c r="T90"/>
      <c r="U90" s="145"/>
    </row>
    <row r="91" spans="1:21" ht="38.25" customHeight="1" x14ac:dyDescent="0.3">
      <c r="A91" s="108">
        <v>38</v>
      </c>
      <c r="B91" s="22" t="s">
        <v>19</v>
      </c>
      <c r="C91" s="22" t="s">
        <v>136</v>
      </c>
      <c r="D91" s="178" t="s">
        <v>322</v>
      </c>
      <c r="E91" s="152">
        <v>1.5</v>
      </c>
      <c r="F91" s="8" t="s">
        <v>13</v>
      </c>
      <c r="G91" s="110">
        <v>4.5</v>
      </c>
      <c r="H91" s="76">
        <f t="shared" si="19"/>
        <v>6.75</v>
      </c>
      <c r="I91" s="24">
        <f t="shared" si="17"/>
        <v>4.3500000000000004E-2</v>
      </c>
      <c r="J91" s="20" t="s">
        <v>14</v>
      </c>
      <c r="K91" s="115">
        <f t="shared" si="18"/>
        <v>48.599999999999994</v>
      </c>
      <c r="L91" s="87" t="s">
        <v>192</v>
      </c>
      <c r="M91" s="8"/>
      <c r="N91" s="8" t="s">
        <v>196</v>
      </c>
      <c r="O91" s="113" t="s">
        <v>214</v>
      </c>
      <c r="S91" s="146"/>
      <c r="T91"/>
      <c r="U91" s="145"/>
    </row>
    <row r="92" spans="1:21" ht="38.25" customHeight="1" x14ac:dyDescent="0.3">
      <c r="A92" s="108">
        <v>39</v>
      </c>
      <c r="B92" s="22" t="s">
        <v>19</v>
      </c>
      <c r="C92" s="22" t="s">
        <v>136</v>
      </c>
      <c r="D92" s="178" t="s">
        <v>321</v>
      </c>
      <c r="E92" s="152">
        <v>4.7E-2</v>
      </c>
      <c r="F92" s="8" t="s">
        <v>13</v>
      </c>
      <c r="G92" s="110">
        <v>4.5</v>
      </c>
      <c r="H92" s="76">
        <f t="shared" si="19"/>
        <v>0.21199999999999999</v>
      </c>
      <c r="I92" s="24">
        <f t="shared" si="17"/>
        <v>1.3630000000000001E-3</v>
      </c>
      <c r="J92" s="20" t="s">
        <v>14</v>
      </c>
      <c r="K92" s="115">
        <f t="shared" si="18"/>
        <v>1.5227999999999999</v>
      </c>
      <c r="L92" s="87" t="s">
        <v>192</v>
      </c>
      <c r="M92" s="8"/>
      <c r="N92" s="8" t="s">
        <v>196</v>
      </c>
      <c r="O92" s="113" t="s">
        <v>214</v>
      </c>
      <c r="S92" s="146"/>
      <c r="T92"/>
      <c r="U92" s="145"/>
    </row>
    <row r="93" spans="1:21" ht="38.25" customHeight="1" x14ac:dyDescent="0.3">
      <c r="A93" s="108">
        <v>40</v>
      </c>
      <c r="B93" s="22" t="s">
        <v>19</v>
      </c>
      <c r="C93" s="22" t="s">
        <v>136</v>
      </c>
      <c r="D93" s="178" t="s">
        <v>286</v>
      </c>
      <c r="E93" s="152">
        <v>4.3999999999999997E-2</v>
      </c>
      <c r="F93" s="8" t="s">
        <v>13</v>
      </c>
      <c r="G93" s="110">
        <v>4.5</v>
      </c>
      <c r="H93" s="76">
        <f t="shared" si="19"/>
        <v>0.19800000000000001</v>
      </c>
      <c r="I93" s="24">
        <f t="shared" si="17"/>
        <v>1.276E-3</v>
      </c>
      <c r="J93" s="20" t="s">
        <v>14</v>
      </c>
      <c r="K93" s="115">
        <f t="shared" si="18"/>
        <v>1.4255999999999998</v>
      </c>
      <c r="L93" s="87" t="s">
        <v>192</v>
      </c>
      <c r="M93" s="8"/>
      <c r="N93" s="8" t="s">
        <v>196</v>
      </c>
      <c r="O93" s="113" t="s">
        <v>214</v>
      </c>
      <c r="S93" s="146"/>
      <c r="T93"/>
      <c r="U93" s="145"/>
    </row>
    <row r="94" spans="1:21" ht="38.25" customHeight="1" x14ac:dyDescent="0.3">
      <c r="A94" s="108">
        <v>41</v>
      </c>
      <c r="B94" s="22" t="s">
        <v>19</v>
      </c>
      <c r="C94" s="22" t="s">
        <v>136</v>
      </c>
      <c r="D94" s="178" t="s">
        <v>287</v>
      </c>
      <c r="E94" s="152">
        <v>0.495</v>
      </c>
      <c r="F94" s="8" t="s">
        <v>13</v>
      </c>
      <c r="G94" s="110">
        <v>4.5</v>
      </c>
      <c r="H94" s="76">
        <f t="shared" si="19"/>
        <v>2.2280000000000002</v>
      </c>
      <c r="I94" s="24">
        <f t="shared" si="17"/>
        <v>1.4355000000000001E-2</v>
      </c>
      <c r="J94" s="20" t="s">
        <v>14</v>
      </c>
      <c r="K94" s="115">
        <f t="shared" si="18"/>
        <v>16.038</v>
      </c>
      <c r="L94" s="87" t="s">
        <v>192</v>
      </c>
      <c r="M94" s="8"/>
      <c r="N94" s="8" t="s">
        <v>196</v>
      </c>
      <c r="O94" s="113" t="s">
        <v>214</v>
      </c>
      <c r="S94" s="146"/>
      <c r="T94"/>
      <c r="U94" s="145"/>
    </row>
    <row r="95" spans="1:21" ht="38.25" customHeight="1" x14ac:dyDescent="0.3">
      <c r="A95" s="108">
        <v>42</v>
      </c>
      <c r="B95" s="22" t="s">
        <v>19</v>
      </c>
      <c r="C95" s="22" t="s">
        <v>136</v>
      </c>
      <c r="D95" s="178" t="s">
        <v>323</v>
      </c>
      <c r="E95" s="152">
        <v>6.0999999999999999E-2</v>
      </c>
      <c r="F95" s="8" t="s">
        <v>13</v>
      </c>
      <c r="G95" s="110">
        <v>4.5</v>
      </c>
      <c r="H95" s="76">
        <f t="shared" si="19"/>
        <v>0.27500000000000002</v>
      </c>
      <c r="I95" s="24">
        <f t="shared" si="17"/>
        <v>1.769E-3</v>
      </c>
      <c r="J95" s="20" t="s">
        <v>14</v>
      </c>
      <c r="K95" s="115">
        <f t="shared" si="18"/>
        <v>1.9763999999999999</v>
      </c>
      <c r="L95" s="87" t="s">
        <v>192</v>
      </c>
      <c r="M95" s="8"/>
      <c r="N95" s="8" t="s">
        <v>196</v>
      </c>
      <c r="O95" s="113" t="s">
        <v>214</v>
      </c>
      <c r="S95" s="146"/>
      <c r="T95"/>
      <c r="U95" s="145"/>
    </row>
    <row r="96" spans="1:21" ht="38.25" customHeight="1" x14ac:dyDescent="0.3">
      <c r="A96" s="108">
        <v>43</v>
      </c>
      <c r="B96" s="22" t="s">
        <v>19</v>
      </c>
      <c r="C96" s="22" t="s">
        <v>136</v>
      </c>
      <c r="D96" s="178" t="s">
        <v>324</v>
      </c>
      <c r="E96" s="152">
        <v>4.3999999999999997E-2</v>
      </c>
      <c r="F96" s="8" t="s">
        <v>13</v>
      </c>
      <c r="G96" s="110">
        <v>4.5</v>
      </c>
      <c r="H96" s="76">
        <f t="shared" si="19"/>
        <v>0.19800000000000001</v>
      </c>
      <c r="I96" s="24">
        <f t="shared" si="17"/>
        <v>1.276E-3</v>
      </c>
      <c r="J96" s="20" t="s">
        <v>14</v>
      </c>
      <c r="K96" s="115">
        <f t="shared" si="18"/>
        <v>1.4255999999999998</v>
      </c>
      <c r="L96" s="87" t="s">
        <v>192</v>
      </c>
      <c r="M96" s="8"/>
      <c r="N96" s="8" t="s">
        <v>196</v>
      </c>
      <c r="O96" s="113" t="s">
        <v>214</v>
      </c>
      <c r="S96" s="146"/>
      <c r="T96"/>
      <c r="U96" s="145"/>
    </row>
    <row r="97" spans="1:21" ht="38.25" customHeight="1" x14ac:dyDescent="0.3">
      <c r="A97" s="108">
        <v>44</v>
      </c>
      <c r="B97" s="22" t="s">
        <v>19</v>
      </c>
      <c r="C97" s="22" t="s">
        <v>136</v>
      </c>
      <c r="D97" s="178" t="s">
        <v>325</v>
      </c>
      <c r="E97" s="174">
        <v>0.5</v>
      </c>
      <c r="F97" s="8" t="s">
        <v>13</v>
      </c>
      <c r="G97" s="110">
        <v>4.5</v>
      </c>
      <c r="H97" s="76">
        <f t="shared" si="19"/>
        <v>2.25</v>
      </c>
      <c r="I97" s="24">
        <f t="shared" si="17"/>
        <v>1.4500000000000001E-2</v>
      </c>
      <c r="J97" s="20" t="s">
        <v>14</v>
      </c>
      <c r="K97" s="115">
        <f t="shared" si="18"/>
        <v>16.2</v>
      </c>
      <c r="L97" s="87" t="s">
        <v>192</v>
      </c>
      <c r="M97" s="8"/>
      <c r="N97" s="8" t="s">
        <v>196</v>
      </c>
      <c r="O97" s="113" t="s">
        <v>214</v>
      </c>
      <c r="S97" s="146"/>
      <c r="T97"/>
      <c r="U97" s="145"/>
    </row>
    <row r="98" spans="1:21" ht="38.25" customHeight="1" x14ac:dyDescent="0.3">
      <c r="A98" s="108">
        <v>45</v>
      </c>
      <c r="B98" s="22" t="s">
        <v>19</v>
      </c>
      <c r="C98" s="22" t="s">
        <v>136</v>
      </c>
      <c r="D98" s="178" t="s">
        <v>326</v>
      </c>
      <c r="E98" s="152">
        <v>7.9000000000000001E-2</v>
      </c>
      <c r="F98" s="8" t="s">
        <v>13</v>
      </c>
      <c r="G98" s="110">
        <v>4.5</v>
      </c>
      <c r="H98" s="76">
        <f t="shared" si="19"/>
        <v>0.35599999999999998</v>
      </c>
      <c r="I98" s="24">
        <f t="shared" si="17"/>
        <v>2.2910000000000001E-3</v>
      </c>
      <c r="J98" s="20" t="s">
        <v>14</v>
      </c>
      <c r="K98" s="115">
        <f t="shared" si="18"/>
        <v>2.5596000000000001</v>
      </c>
      <c r="L98" s="87" t="s">
        <v>192</v>
      </c>
      <c r="M98" s="8"/>
      <c r="N98" s="8" t="s">
        <v>196</v>
      </c>
      <c r="O98" s="113" t="s">
        <v>214</v>
      </c>
      <c r="S98" s="146"/>
      <c r="T98"/>
      <c r="U98" s="145"/>
    </row>
    <row r="99" spans="1:21" ht="38.25" customHeight="1" x14ac:dyDescent="0.3">
      <c r="A99" s="108">
        <v>46</v>
      </c>
      <c r="B99" s="22" t="s">
        <v>19</v>
      </c>
      <c r="C99" s="22" t="s">
        <v>136</v>
      </c>
      <c r="D99" s="178" t="s">
        <v>327</v>
      </c>
      <c r="E99" s="152">
        <v>0.105</v>
      </c>
      <c r="F99" s="8" t="s">
        <v>13</v>
      </c>
      <c r="G99" s="110">
        <v>4.5</v>
      </c>
      <c r="H99" s="76">
        <f t="shared" si="19"/>
        <v>0.47299999999999998</v>
      </c>
      <c r="I99" s="24">
        <f t="shared" si="17"/>
        <v>3.045E-3</v>
      </c>
      <c r="J99" s="20" t="s">
        <v>14</v>
      </c>
      <c r="K99" s="115">
        <f t="shared" si="18"/>
        <v>3.4019999999999997</v>
      </c>
      <c r="L99" s="87" t="s">
        <v>192</v>
      </c>
      <c r="M99" s="8"/>
      <c r="N99" s="8" t="s">
        <v>196</v>
      </c>
      <c r="O99" s="113" t="s">
        <v>214</v>
      </c>
      <c r="S99" s="146"/>
      <c r="T99"/>
      <c r="U99" s="145"/>
    </row>
    <row r="100" spans="1:21" ht="38.25" customHeight="1" x14ac:dyDescent="0.3">
      <c r="A100" s="108">
        <v>47</v>
      </c>
      <c r="B100" s="22" t="s">
        <v>19</v>
      </c>
      <c r="C100" s="22" t="s">
        <v>136</v>
      </c>
      <c r="D100" s="178" t="s">
        <v>328</v>
      </c>
      <c r="E100" s="152">
        <v>6.7000000000000004E-2</v>
      </c>
      <c r="F100" s="8" t="s">
        <v>13</v>
      </c>
      <c r="G100" s="110">
        <v>4.5</v>
      </c>
      <c r="H100" s="76">
        <f t="shared" si="19"/>
        <v>0.30199999999999999</v>
      </c>
      <c r="I100" s="24">
        <f t="shared" si="17"/>
        <v>1.9430000000000003E-3</v>
      </c>
      <c r="J100" s="20" t="s">
        <v>14</v>
      </c>
      <c r="K100" s="115">
        <f t="shared" si="18"/>
        <v>2.1707999999999998</v>
      </c>
      <c r="L100" s="87" t="s">
        <v>192</v>
      </c>
      <c r="M100" s="8"/>
      <c r="N100" s="8" t="s">
        <v>196</v>
      </c>
      <c r="O100" s="113" t="s">
        <v>214</v>
      </c>
      <c r="S100" s="146"/>
      <c r="T100"/>
      <c r="U100" s="145"/>
    </row>
    <row r="101" spans="1:21" ht="38.25" customHeight="1" x14ac:dyDescent="0.3">
      <c r="A101" s="108">
        <v>48</v>
      </c>
      <c r="B101" s="22" t="s">
        <v>19</v>
      </c>
      <c r="C101" s="22" t="s">
        <v>136</v>
      </c>
      <c r="D101" s="178" t="s">
        <v>288</v>
      </c>
      <c r="E101" s="152">
        <v>1E-3</v>
      </c>
      <c r="F101" s="8" t="s">
        <v>13</v>
      </c>
      <c r="G101" s="110">
        <v>4.5</v>
      </c>
      <c r="H101" s="76">
        <f t="shared" si="19"/>
        <v>5.0000000000000001E-3</v>
      </c>
      <c r="I101" s="24">
        <f t="shared" si="17"/>
        <v>2.9000000000000004E-5</v>
      </c>
      <c r="J101" s="20" t="s">
        <v>14</v>
      </c>
      <c r="K101" s="115">
        <f t="shared" si="18"/>
        <v>3.2399999999999998E-2</v>
      </c>
      <c r="L101" s="87" t="s">
        <v>192</v>
      </c>
      <c r="M101" s="8"/>
      <c r="N101" s="8" t="s">
        <v>196</v>
      </c>
      <c r="O101" s="113" t="s">
        <v>214</v>
      </c>
      <c r="S101" s="146"/>
      <c r="T101"/>
      <c r="U101" s="145"/>
    </row>
    <row r="102" spans="1:21" ht="38.25" customHeight="1" x14ac:dyDescent="0.3">
      <c r="A102" s="108">
        <v>49</v>
      </c>
      <c r="B102" s="22" t="s">
        <v>19</v>
      </c>
      <c r="C102" s="22" t="s">
        <v>136</v>
      </c>
      <c r="D102" s="178" t="s">
        <v>329</v>
      </c>
      <c r="E102" s="152">
        <v>0.21299999999999999</v>
      </c>
      <c r="F102" s="8" t="s">
        <v>13</v>
      </c>
      <c r="G102" s="110">
        <v>4.5</v>
      </c>
      <c r="H102" s="76">
        <f t="shared" si="19"/>
        <v>0.95899999999999996</v>
      </c>
      <c r="I102" s="24">
        <f t="shared" si="17"/>
        <v>6.1770000000000002E-3</v>
      </c>
      <c r="J102" s="20" t="s">
        <v>14</v>
      </c>
      <c r="K102" s="115">
        <f t="shared" si="18"/>
        <v>6.9011999999999993</v>
      </c>
      <c r="L102" s="87" t="s">
        <v>192</v>
      </c>
      <c r="M102" s="8"/>
      <c r="N102" s="8" t="s">
        <v>196</v>
      </c>
      <c r="O102" s="113" t="s">
        <v>214</v>
      </c>
      <c r="S102" s="146"/>
      <c r="T102"/>
      <c r="U102" s="145"/>
    </row>
    <row r="103" spans="1:21" ht="38.25" customHeight="1" x14ac:dyDescent="0.3">
      <c r="A103" s="108">
        <v>50</v>
      </c>
      <c r="B103" s="22" t="s">
        <v>19</v>
      </c>
      <c r="C103" s="22" t="s">
        <v>136</v>
      </c>
      <c r="D103" s="178" t="s">
        <v>330</v>
      </c>
      <c r="E103" s="152">
        <v>0.112</v>
      </c>
      <c r="F103" s="8" t="s">
        <v>13</v>
      </c>
      <c r="G103" s="110">
        <v>4.5</v>
      </c>
      <c r="H103" s="76">
        <f t="shared" si="19"/>
        <v>0.504</v>
      </c>
      <c r="I103" s="24">
        <f t="shared" si="17"/>
        <v>3.248E-3</v>
      </c>
      <c r="J103" s="20" t="s">
        <v>14</v>
      </c>
      <c r="K103" s="115">
        <f t="shared" si="18"/>
        <v>3.6288</v>
      </c>
      <c r="L103" s="87" t="s">
        <v>192</v>
      </c>
      <c r="M103" s="8"/>
      <c r="N103" s="8" t="s">
        <v>196</v>
      </c>
      <c r="O103" s="113" t="s">
        <v>214</v>
      </c>
      <c r="S103" s="146"/>
      <c r="T103"/>
      <c r="U103" s="145"/>
    </row>
    <row r="104" spans="1:21" ht="38.25" customHeight="1" x14ac:dyDescent="0.3">
      <c r="A104" s="108">
        <v>51</v>
      </c>
      <c r="B104" s="22" t="s">
        <v>19</v>
      </c>
      <c r="C104" s="22" t="s">
        <v>136</v>
      </c>
      <c r="D104" s="178" t="s">
        <v>289</v>
      </c>
      <c r="E104" s="152">
        <v>1.5</v>
      </c>
      <c r="F104" s="8" t="s">
        <v>13</v>
      </c>
      <c r="G104" s="110">
        <v>4.5</v>
      </c>
      <c r="H104" s="76">
        <f t="shared" si="19"/>
        <v>6.75</v>
      </c>
      <c r="I104" s="24">
        <f t="shared" si="17"/>
        <v>4.3500000000000004E-2</v>
      </c>
      <c r="J104" s="20" t="s">
        <v>14</v>
      </c>
      <c r="K104" s="115">
        <f t="shared" si="18"/>
        <v>48.599999999999994</v>
      </c>
      <c r="L104" s="87" t="s">
        <v>192</v>
      </c>
      <c r="M104" s="8"/>
      <c r="N104" s="8" t="s">
        <v>196</v>
      </c>
      <c r="O104" s="113" t="s">
        <v>214</v>
      </c>
      <c r="S104" s="146"/>
      <c r="T104"/>
      <c r="U104" s="145"/>
    </row>
    <row r="105" spans="1:21" ht="38.25" customHeight="1" x14ac:dyDescent="0.3">
      <c r="A105" s="108">
        <v>52</v>
      </c>
      <c r="B105" s="22" t="s">
        <v>19</v>
      </c>
      <c r="C105" s="22" t="s">
        <v>136</v>
      </c>
      <c r="D105" s="178" t="s">
        <v>290</v>
      </c>
      <c r="E105" s="152">
        <v>0.3</v>
      </c>
      <c r="F105" s="8" t="s">
        <v>13</v>
      </c>
      <c r="G105" s="110">
        <v>4.5</v>
      </c>
      <c r="H105" s="76">
        <f t="shared" si="19"/>
        <v>1.35</v>
      </c>
      <c r="I105" s="24">
        <f t="shared" si="17"/>
        <v>8.6999999999999994E-3</v>
      </c>
      <c r="J105" s="20" t="s">
        <v>14</v>
      </c>
      <c r="K105" s="115">
        <f t="shared" si="18"/>
        <v>9.7199999999999989</v>
      </c>
      <c r="L105" s="87" t="s">
        <v>192</v>
      </c>
      <c r="M105" s="8"/>
      <c r="N105" s="8" t="s">
        <v>196</v>
      </c>
      <c r="O105" s="113" t="s">
        <v>214</v>
      </c>
      <c r="S105" s="146"/>
      <c r="T105"/>
      <c r="U105" s="145"/>
    </row>
    <row r="106" spans="1:21" ht="38.25" customHeight="1" x14ac:dyDescent="0.3">
      <c r="A106" s="108">
        <v>53</v>
      </c>
      <c r="B106" s="22" t="s">
        <v>19</v>
      </c>
      <c r="C106" s="22" t="s">
        <v>136</v>
      </c>
      <c r="D106" s="178" t="s">
        <v>291</v>
      </c>
      <c r="E106" s="152">
        <v>0.14699999999999999</v>
      </c>
      <c r="F106" s="8" t="s">
        <v>13</v>
      </c>
      <c r="G106" s="110">
        <v>4.5</v>
      </c>
      <c r="H106" s="76">
        <f t="shared" si="19"/>
        <v>0.66200000000000003</v>
      </c>
      <c r="I106" s="24">
        <f t="shared" si="17"/>
        <v>4.2630000000000003E-3</v>
      </c>
      <c r="J106" s="20" t="s">
        <v>14</v>
      </c>
      <c r="K106" s="115">
        <f t="shared" si="18"/>
        <v>4.7627999999999995</v>
      </c>
      <c r="L106" s="87" t="s">
        <v>192</v>
      </c>
      <c r="M106" s="8"/>
      <c r="N106" s="8" t="s">
        <v>196</v>
      </c>
      <c r="O106" s="113" t="s">
        <v>214</v>
      </c>
      <c r="S106" s="146"/>
      <c r="T106"/>
      <c r="U106" s="145"/>
    </row>
    <row r="107" spans="1:21" ht="38.25" customHeight="1" x14ac:dyDescent="0.3">
      <c r="A107" s="108">
        <v>54</v>
      </c>
      <c r="B107" s="22" t="s">
        <v>19</v>
      </c>
      <c r="C107" s="22" t="s">
        <v>136</v>
      </c>
      <c r="D107" s="178" t="s">
        <v>292</v>
      </c>
      <c r="E107" s="152">
        <v>1.6E-2</v>
      </c>
      <c r="F107" s="8" t="s">
        <v>13</v>
      </c>
      <c r="G107" s="110">
        <v>4.5</v>
      </c>
      <c r="H107" s="76">
        <f t="shared" si="19"/>
        <v>7.1999999999999995E-2</v>
      </c>
      <c r="I107" s="24">
        <f t="shared" si="17"/>
        <v>4.6400000000000006E-4</v>
      </c>
      <c r="J107" s="20" t="s">
        <v>14</v>
      </c>
      <c r="K107" s="115">
        <f t="shared" si="18"/>
        <v>0.51839999999999997</v>
      </c>
      <c r="L107" s="87" t="s">
        <v>192</v>
      </c>
      <c r="M107" s="8"/>
      <c r="N107" s="8" t="s">
        <v>196</v>
      </c>
      <c r="O107" s="113" t="s">
        <v>214</v>
      </c>
      <c r="S107" s="146"/>
      <c r="T107"/>
      <c r="U107" s="145"/>
    </row>
    <row r="108" spans="1:21" ht="38.25" customHeight="1" x14ac:dyDescent="0.3">
      <c r="A108" s="108">
        <v>55</v>
      </c>
      <c r="B108" s="22" t="s">
        <v>19</v>
      </c>
      <c r="C108" s="22" t="s">
        <v>136</v>
      </c>
      <c r="D108" s="178" t="s">
        <v>293</v>
      </c>
      <c r="E108" s="152">
        <v>0.02</v>
      </c>
      <c r="F108" s="8" t="s">
        <v>13</v>
      </c>
      <c r="G108" s="110">
        <v>4.5</v>
      </c>
      <c r="H108" s="76">
        <f t="shared" si="19"/>
        <v>0.09</v>
      </c>
      <c r="I108" s="24">
        <f t="shared" si="17"/>
        <v>5.8E-4</v>
      </c>
      <c r="J108" s="20" t="s">
        <v>14</v>
      </c>
      <c r="K108" s="115">
        <f t="shared" si="18"/>
        <v>0.64800000000000002</v>
      </c>
      <c r="L108" s="87" t="s">
        <v>192</v>
      </c>
      <c r="M108" s="8"/>
      <c r="N108" s="8" t="s">
        <v>196</v>
      </c>
      <c r="O108" s="113" t="s">
        <v>214</v>
      </c>
      <c r="S108" s="146"/>
      <c r="T108"/>
      <c r="U108" s="145"/>
    </row>
    <row r="109" spans="1:21" ht="38.25" customHeight="1" x14ac:dyDescent="0.3">
      <c r="A109" s="108">
        <v>56</v>
      </c>
      <c r="B109" s="22" t="s">
        <v>19</v>
      </c>
      <c r="C109" s="22" t="s">
        <v>136</v>
      </c>
      <c r="D109" s="178" t="s">
        <v>331</v>
      </c>
      <c r="E109" s="152">
        <v>0.17299999999999999</v>
      </c>
      <c r="F109" s="8" t="s">
        <v>13</v>
      </c>
      <c r="G109" s="110">
        <v>4.5</v>
      </c>
      <c r="H109" s="76">
        <f t="shared" si="19"/>
        <v>0.77900000000000003</v>
      </c>
      <c r="I109" s="24">
        <f t="shared" si="17"/>
        <v>5.0169999999999998E-3</v>
      </c>
      <c r="J109" s="20" t="s">
        <v>14</v>
      </c>
      <c r="K109" s="115">
        <f t="shared" si="18"/>
        <v>5.6051999999999991</v>
      </c>
      <c r="L109" s="87" t="s">
        <v>192</v>
      </c>
      <c r="M109" s="8"/>
      <c r="N109" s="8" t="s">
        <v>196</v>
      </c>
      <c r="O109" s="113" t="s">
        <v>214</v>
      </c>
      <c r="S109" s="146"/>
      <c r="T109"/>
      <c r="U109" s="145"/>
    </row>
    <row r="110" spans="1:21" ht="38.25" customHeight="1" x14ac:dyDescent="0.3">
      <c r="A110" s="108">
        <v>57</v>
      </c>
      <c r="B110" s="22" t="s">
        <v>19</v>
      </c>
      <c r="C110" s="22" t="s">
        <v>136</v>
      </c>
      <c r="D110" s="178" t="s">
        <v>332</v>
      </c>
      <c r="E110" s="152">
        <v>6.4000000000000001E-2</v>
      </c>
      <c r="F110" s="8" t="s">
        <v>13</v>
      </c>
      <c r="G110" s="110">
        <v>4.5</v>
      </c>
      <c r="H110" s="76">
        <f t="shared" si="19"/>
        <v>0.28799999999999998</v>
      </c>
      <c r="I110" s="24">
        <f t="shared" si="17"/>
        <v>1.8560000000000002E-3</v>
      </c>
      <c r="J110" s="20" t="s">
        <v>14</v>
      </c>
      <c r="K110" s="115">
        <f t="shared" si="18"/>
        <v>2.0735999999999999</v>
      </c>
      <c r="L110" s="87" t="s">
        <v>192</v>
      </c>
      <c r="M110" s="8"/>
      <c r="N110" s="8" t="s">
        <v>196</v>
      </c>
      <c r="O110" s="113" t="s">
        <v>214</v>
      </c>
      <c r="S110" s="146"/>
      <c r="T110"/>
      <c r="U110" s="145"/>
    </row>
    <row r="111" spans="1:21" ht="38.25" customHeight="1" x14ac:dyDescent="0.3">
      <c r="A111" s="108">
        <v>58</v>
      </c>
      <c r="B111" s="22" t="s">
        <v>19</v>
      </c>
      <c r="C111" s="22" t="s">
        <v>136</v>
      </c>
      <c r="D111" s="178" t="s">
        <v>333</v>
      </c>
      <c r="E111" s="152">
        <v>0.372</v>
      </c>
      <c r="F111" s="8" t="s">
        <v>13</v>
      </c>
      <c r="G111" s="110">
        <v>4.5</v>
      </c>
      <c r="H111" s="76">
        <f t="shared" si="19"/>
        <v>1.6739999999999999</v>
      </c>
      <c r="I111" s="24">
        <f t="shared" si="17"/>
        <v>1.0788000000000001E-2</v>
      </c>
      <c r="J111" s="20" t="s">
        <v>14</v>
      </c>
      <c r="K111" s="115">
        <f t="shared" si="18"/>
        <v>12.0528</v>
      </c>
      <c r="L111" s="87" t="s">
        <v>192</v>
      </c>
      <c r="M111" s="8"/>
      <c r="N111" s="8" t="s">
        <v>196</v>
      </c>
      <c r="O111" s="113" t="s">
        <v>214</v>
      </c>
      <c r="S111" s="146"/>
      <c r="T111"/>
      <c r="U111" s="145"/>
    </row>
    <row r="112" spans="1:21" ht="38.25" customHeight="1" x14ac:dyDescent="0.3">
      <c r="A112" s="108">
        <v>59</v>
      </c>
      <c r="B112" s="22" t="s">
        <v>19</v>
      </c>
      <c r="C112" s="22" t="s">
        <v>136</v>
      </c>
      <c r="D112" s="178" t="s">
        <v>334</v>
      </c>
      <c r="E112" s="152">
        <v>0.495</v>
      </c>
      <c r="F112" s="8" t="s">
        <v>13</v>
      </c>
      <c r="G112" s="110">
        <v>4.5</v>
      </c>
      <c r="H112" s="76">
        <f t="shared" si="19"/>
        <v>2.2280000000000002</v>
      </c>
      <c r="I112" s="24">
        <f t="shared" si="17"/>
        <v>1.4355000000000001E-2</v>
      </c>
      <c r="J112" s="20" t="s">
        <v>14</v>
      </c>
      <c r="K112" s="115">
        <f t="shared" si="18"/>
        <v>16.038</v>
      </c>
      <c r="L112" s="87" t="s">
        <v>192</v>
      </c>
      <c r="M112" s="8"/>
      <c r="N112" s="8" t="s">
        <v>196</v>
      </c>
      <c r="O112" s="113" t="s">
        <v>214</v>
      </c>
      <c r="S112" s="146"/>
      <c r="T112"/>
      <c r="U112" s="145"/>
    </row>
    <row r="113" spans="1:21" ht="38.25" customHeight="1" x14ac:dyDescent="0.3">
      <c r="A113" s="108">
        <v>60</v>
      </c>
      <c r="B113" s="22" t="s">
        <v>19</v>
      </c>
      <c r="C113" s="22" t="s">
        <v>136</v>
      </c>
      <c r="D113" s="178" t="s">
        <v>294</v>
      </c>
      <c r="E113" s="152">
        <v>1E-3</v>
      </c>
      <c r="F113" s="8" t="s">
        <v>13</v>
      </c>
      <c r="G113" s="110">
        <v>4.5</v>
      </c>
      <c r="H113" s="76">
        <f t="shared" si="19"/>
        <v>5.0000000000000001E-3</v>
      </c>
      <c r="I113" s="24">
        <f t="shared" si="17"/>
        <v>2.9000000000000004E-5</v>
      </c>
      <c r="J113" s="20" t="s">
        <v>14</v>
      </c>
      <c r="K113" s="115">
        <f t="shared" si="18"/>
        <v>3.2399999999999998E-2</v>
      </c>
      <c r="L113" s="87" t="s">
        <v>192</v>
      </c>
      <c r="M113" s="8"/>
      <c r="N113" s="8" t="s">
        <v>196</v>
      </c>
      <c r="O113" s="113" t="s">
        <v>214</v>
      </c>
      <c r="S113" s="146"/>
      <c r="T113"/>
      <c r="U113" s="145"/>
    </row>
    <row r="114" spans="1:21" ht="38.25" customHeight="1" x14ac:dyDescent="0.3">
      <c r="A114" s="108">
        <v>61</v>
      </c>
      <c r="B114" s="22" t="s">
        <v>19</v>
      </c>
      <c r="C114" s="22" t="s">
        <v>136</v>
      </c>
      <c r="D114" s="178" t="s">
        <v>295</v>
      </c>
      <c r="E114" s="152">
        <v>6.3680000000000003</v>
      </c>
      <c r="F114" s="8" t="s">
        <v>13</v>
      </c>
      <c r="G114" s="110">
        <v>4.5</v>
      </c>
      <c r="H114" s="76">
        <f t="shared" si="19"/>
        <v>28.655999999999999</v>
      </c>
      <c r="I114" s="24">
        <f t="shared" si="17"/>
        <v>0.18467200000000003</v>
      </c>
      <c r="J114" s="20" t="s">
        <v>14</v>
      </c>
      <c r="K114" s="115">
        <f t="shared" si="18"/>
        <v>206.32320000000001</v>
      </c>
      <c r="L114" s="87" t="s">
        <v>192</v>
      </c>
      <c r="M114" s="8"/>
      <c r="N114" s="8" t="s">
        <v>196</v>
      </c>
      <c r="O114" s="113" t="s">
        <v>214</v>
      </c>
      <c r="S114" s="146"/>
      <c r="T114"/>
      <c r="U114" s="145"/>
    </row>
    <row r="115" spans="1:21" ht="38.25" customHeight="1" x14ac:dyDescent="0.3">
      <c r="A115" s="108">
        <v>62</v>
      </c>
      <c r="B115" s="22" t="s">
        <v>19</v>
      </c>
      <c r="C115" s="22" t="s">
        <v>136</v>
      </c>
      <c r="D115" s="178" t="s">
        <v>296</v>
      </c>
      <c r="E115" s="152">
        <v>4.5</v>
      </c>
      <c r="F115" s="8" t="s">
        <v>13</v>
      </c>
      <c r="G115" s="110">
        <v>4.5</v>
      </c>
      <c r="H115" s="76">
        <f t="shared" si="19"/>
        <v>20.25</v>
      </c>
      <c r="I115" s="24">
        <f t="shared" si="17"/>
        <v>0.1305</v>
      </c>
      <c r="J115" s="20" t="s">
        <v>14</v>
      </c>
      <c r="K115" s="115">
        <f t="shared" si="18"/>
        <v>145.79999999999998</v>
      </c>
      <c r="L115" s="87" t="s">
        <v>192</v>
      </c>
      <c r="M115" s="8"/>
      <c r="N115" s="8" t="s">
        <v>196</v>
      </c>
      <c r="O115" s="113" t="s">
        <v>214</v>
      </c>
      <c r="S115" s="146"/>
      <c r="T115"/>
      <c r="U115" s="145"/>
    </row>
    <row r="116" spans="1:21" ht="38.25" customHeight="1" x14ac:dyDescent="0.3">
      <c r="A116" s="108">
        <v>63</v>
      </c>
      <c r="B116" s="22" t="s">
        <v>19</v>
      </c>
      <c r="C116" s="22" t="s">
        <v>136</v>
      </c>
      <c r="D116" s="178" t="s">
        <v>297</v>
      </c>
      <c r="E116" s="152">
        <v>5.8999999999999997E-2</v>
      </c>
      <c r="F116" s="8" t="s">
        <v>13</v>
      </c>
      <c r="G116" s="110">
        <v>4.5</v>
      </c>
      <c r="H116" s="76">
        <f t="shared" si="19"/>
        <v>0.26600000000000001</v>
      </c>
      <c r="I116" s="24">
        <f t="shared" si="17"/>
        <v>1.7110000000000001E-3</v>
      </c>
      <c r="J116" s="20" t="s">
        <v>14</v>
      </c>
      <c r="K116" s="115">
        <f t="shared" si="18"/>
        <v>1.9115999999999997</v>
      </c>
      <c r="L116" s="87" t="s">
        <v>192</v>
      </c>
      <c r="M116" s="8"/>
      <c r="N116" s="8" t="s">
        <v>196</v>
      </c>
      <c r="O116" s="113" t="s">
        <v>214</v>
      </c>
      <c r="S116" s="146"/>
      <c r="T116"/>
      <c r="U116" s="145"/>
    </row>
    <row r="117" spans="1:21" ht="38.25" customHeight="1" x14ac:dyDescent="0.3">
      <c r="A117" s="108">
        <v>64</v>
      </c>
      <c r="B117" s="22" t="s">
        <v>19</v>
      </c>
      <c r="C117" s="22" t="s">
        <v>136</v>
      </c>
      <c r="D117" s="178" t="s">
        <v>298</v>
      </c>
      <c r="E117" s="152">
        <v>8.9999999999999993E-3</v>
      </c>
      <c r="F117" s="8" t="s">
        <v>13</v>
      </c>
      <c r="G117" s="110">
        <v>4.5</v>
      </c>
      <c r="H117" s="76">
        <f t="shared" si="19"/>
        <v>4.1000000000000002E-2</v>
      </c>
      <c r="I117" s="24">
        <f t="shared" si="17"/>
        <v>2.61E-4</v>
      </c>
      <c r="J117" s="20" t="s">
        <v>14</v>
      </c>
      <c r="K117" s="115">
        <f t="shared" si="18"/>
        <v>0.29159999999999997</v>
      </c>
      <c r="L117" s="87" t="s">
        <v>192</v>
      </c>
      <c r="M117" s="8"/>
      <c r="N117" s="8" t="s">
        <v>196</v>
      </c>
      <c r="O117" s="113" t="s">
        <v>214</v>
      </c>
      <c r="S117" s="146"/>
      <c r="T117"/>
      <c r="U117" s="145"/>
    </row>
    <row r="118" spans="1:21" ht="38.25" customHeight="1" x14ac:dyDescent="0.3">
      <c r="A118" s="108">
        <v>65</v>
      </c>
      <c r="B118" s="22" t="s">
        <v>19</v>
      </c>
      <c r="C118" s="22" t="s">
        <v>136</v>
      </c>
      <c r="D118" s="178" t="s">
        <v>335</v>
      </c>
      <c r="E118" s="152">
        <v>2.5000000000000001E-2</v>
      </c>
      <c r="F118" s="8" t="s">
        <v>13</v>
      </c>
      <c r="G118" s="110">
        <v>4.5</v>
      </c>
      <c r="H118" s="76">
        <f t="shared" ref="H118:H137" si="20">ROUND(E118*G118,3)</f>
        <v>0.113</v>
      </c>
      <c r="I118" s="24">
        <f t="shared" si="17"/>
        <v>7.2500000000000006E-4</v>
      </c>
      <c r="J118" s="20" t="s">
        <v>14</v>
      </c>
      <c r="K118" s="115">
        <f t="shared" si="18"/>
        <v>0.81</v>
      </c>
      <c r="L118" s="87" t="s">
        <v>192</v>
      </c>
      <c r="M118" s="8"/>
      <c r="N118" s="8" t="s">
        <v>196</v>
      </c>
      <c r="O118" s="113" t="s">
        <v>214</v>
      </c>
      <c r="S118" s="146"/>
      <c r="T118"/>
      <c r="U118" s="145"/>
    </row>
    <row r="119" spans="1:21" ht="38.25" customHeight="1" x14ac:dyDescent="0.3">
      <c r="A119" s="108">
        <v>66</v>
      </c>
      <c r="B119" s="22" t="s">
        <v>19</v>
      </c>
      <c r="C119" s="22" t="s">
        <v>136</v>
      </c>
      <c r="D119" s="178" t="s">
        <v>336</v>
      </c>
      <c r="E119" s="152">
        <v>0.23400000000000001</v>
      </c>
      <c r="F119" s="8" t="s">
        <v>13</v>
      </c>
      <c r="G119" s="110">
        <v>4.5</v>
      </c>
      <c r="H119" s="76">
        <f t="shared" si="20"/>
        <v>1.0529999999999999</v>
      </c>
      <c r="I119" s="24">
        <f t="shared" si="17"/>
        <v>6.7860000000000004E-3</v>
      </c>
      <c r="J119" s="20" t="s">
        <v>14</v>
      </c>
      <c r="K119" s="115">
        <f t="shared" si="18"/>
        <v>7.5815999999999999</v>
      </c>
      <c r="L119" s="87" t="s">
        <v>192</v>
      </c>
      <c r="M119" s="8"/>
      <c r="N119" s="8" t="s">
        <v>196</v>
      </c>
      <c r="O119" s="113" t="s">
        <v>214</v>
      </c>
      <c r="S119" s="146"/>
      <c r="T119"/>
      <c r="U119" s="145"/>
    </row>
    <row r="120" spans="1:21" ht="38.25" customHeight="1" x14ac:dyDescent="0.3">
      <c r="A120" s="108">
        <v>67</v>
      </c>
      <c r="B120" s="22" t="s">
        <v>19</v>
      </c>
      <c r="C120" s="22" t="s">
        <v>136</v>
      </c>
      <c r="D120" s="178" t="s">
        <v>337</v>
      </c>
      <c r="E120" s="152">
        <v>0.16800000000000001</v>
      </c>
      <c r="F120" s="8" t="s">
        <v>13</v>
      </c>
      <c r="G120" s="110">
        <v>4.5</v>
      </c>
      <c r="H120" s="76">
        <f t="shared" si="20"/>
        <v>0.75600000000000001</v>
      </c>
      <c r="I120" s="24">
        <f t="shared" si="17"/>
        <v>4.8720000000000005E-3</v>
      </c>
      <c r="J120" s="20" t="s">
        <v>14</v>
      </c>
      <c r="K120" s="115">
        <f t="shared" si="18"/>
        <v>5.4432</v>
      </c>
      <c r="L120" s="87" t="s">
        <v>192</v>
      </c>
      <c r="M120" s="8"/>
      <c r="N120" s="8" t="s">
        <v>196</v>
      </c>
      <c r="O120" s="113" t="s">
        <v>214</v>
      </c>
      <c r="S120" s="146"/>
      <c r="T120"/>
      <c r="U120" s="145"/>
    </row>
    <row r="121" spans="1:21" ht="38.25" customHeight="1" x14ac:dyDescent="0.3">
      <c r="A121" s="108">
        <v>68</v>
      </c>
      <c r="B121" s="22" t="s">
        <v>19</v>
      </c>
      <c r="C121" s="22" t="s">
        <v>136</v>
      </c>
      <c r="D121" s="178" t="s">
        <v>299</v>
      </c>
      <c r="E121" s="152">
        <v>0.89100000000000001</v>
      </c>
      <c r="F121" s="8" t="s">
        <v>13</v>
      </c>
      <c r="G121" s="110">
        <v>4.5</v>
      </c>
      <c r="H121" s="76">
        <f t="shared" si="20"/>
        <v>4.01</v>
      </c>
      <c r="I121" s="24">
        <f t="shared" si="17"/>
        <v>2.5839000000000001E-2</v>
      </c>
      <c r="J121" s="20" t="s">
        <v>14</v>
      </c>
      <c r="K121" s="115">
        <f t="shared" si="18"/>
        <v>28.868399999999998</v>
      </c>
      <c r="L121" s="87" t="s">
        <v>192</v>
      </c>
      <c r="M121" s="8"/>
      <c r="N121" s="8" t="s">
        <v>196</v>
      </c>
      <c r="O121" s="113" t="s">
        <v>214</v>
      </c>
      <c r="S121" s="146"/>
      <c r="T121"/>
      <c r="U121" s="145"/>
    </row>
    <row r="122" spans="1:21" ht="38.25" customHeight="1" x14ac:dyDescent="0.3">
      <c r="A122" s="108">
        <v>69</v>
      </c>
      <c r="B122" s="22" t="s">
        <v>19</v>
      </c>
      <c r="C122" s="22" t="s">
        <v>136</v>
      </c>
      <c r="D122" s="178" t="s">
        <v>300</v>
      </c>
      <c r="E122" s="152">
        <v>2.7E-2</v>
      </c>
      <c r="F122" s="8" t="s">
        <v>13</v>
      </c>
      <c r="G122" s="110">
        <v>4.5</v>
      </c>
      <c r="H122" s="76">
        <f t="shared" si="20"/>
        <v>0.122</v>
      </c>
      <c r="I122" s="24">
        <f t="shared" si="17"/>
        <v>7.8300000000000006E-4</v>
      </c>
      <c r="J122" s="20" t="s">
        <v>14</v>
      </c>
      <c r="K122" s="115">
        <f t="shared" si="18"/>
        <v>0.87479999999999991</v>
      </c>
      <c r="L122" s="87" t="s">
        <v>192</v>
      </c>
      <c r="M122" s="8"/>
      <c r="N122" s="8" t="s">
        <v>196</v>
      </c>
      <c r="O122" s="113" t="s">
        <v>214</v>
      </c>
      <c r="S122" s="146"/>
      <c r="T122"/>
      <c r="U122" s="145"/>
    </row>
    <row r="123" spans="1:21" ht="38.25" customHeight="1" x14ac:dyDescent="0.3">
      <c r="A123" s="108">
        <v>70</v>
      </c>
      <c r="B123" s="22" t="s">
        <v>19</v>
      </c>
      <c r="C123" s="22" t="s">
        <v>136</v>
      </c>
      <c r="D123" s="178" t="s">
        <v>301</v>
      </c>
      <c r="E123" s="152">
        <v>6.2E-2</v>
      </c>
      <c r="F123" s="8" t="s">
        <v>13</v>
      </c>
      <c r="G123" s="110">
        <v>4.5</v>
      </c>
      <c r="H123" s="76">
        <f t="shared" si="20"/>
        <v>0.27900000000000003</v>
      </c>
      <c r="I123" s="24">
        <f t="shared" si="17"/>
        <v>1.7980000000000001E-3</v>
      </c>
      <c r="J123" s="20" t="s">
        <v>14</v>
      </c>
      <c r="K123" s="115">
        <f t="shared" si="18"/>
        <v>2.0087999999999999</v>
      </c>
      <c r="L123" s="87" t="s">
        <v>192</v>
      </c>
      <c r="M123" s="8"/>
      <c r="N123" s="8" t="s">
        <v>196</v>
      </c>
      <c r="O123" s="113" t="s">
        <v>214</v>
      </c>
      <c r="S123" s="146"/>
      <c r="T123"/>
      <c r="U123" s="145"/>
    </row>
    <row r="124" spans="1:21" ht="38.25" customHeight="1" x14ac:dyDescent="0.3">
      <c r="A124" s="108">
        <v>71</v>
      </c>
      <c r="B124" s="22" t="s">
        <v>19</v>
      </c>
      <c r="C124" s="22" t="s">
        <v>136</v>
      </c>
      <c r="D124" s="178" t="s">
        <v>302</v>
      </c>
      <c r="E124" s="152">
        <v>0.19900000000000001</v>
      </c>
      <c r="F124" s="8" t="s">
        <v>13</v>
      </c>
      <c r="G124" s="110">
        <v>4.5</v>
      </c>
      <c r="H124" s="76">
        <f t="shared" si="20"/>
        <v>0.89600000000000002</v>
      </c>
      <c r="I124" s="24">
        <f t="shared" si="17"/>
        <v>5.771000000000001E-3</v>
      </c>
      <c r="J124" s="20" t="s">
        <v>14</v>
      </c>
      <c r="K124" s="115">
        <f t="shared" si="18"/>
        <v>6.4476000000000004</v>
      </c>
      <c r="L124" s="87" t="s">
        <v>192</v>
      </c>
      <c r="M124" s="8"/>
      <c r="N124" s="8" t="s">
        <v>196</v>
      </c>
      <c r="O124" s="113" t="s">
        <v>214</v>
      </c>
      <c r="S124" s="146"/>
      <c r="T124"/>
      <c r="U124" s="145"/>
    </row>
    <row r="125" spans="1:21" ht="38.25" customHeight="1" x14ac:dyDescent="0.3">
      <c r="A125" s="108">
        <v>72</v>
      </c>
      <c r="B125" s="22" t="s">
        <v>19</v>
      </c>
      <c r="C125" s="22" t="s">
        <v>136</v>
      </c>
      <c r="D125" s="178" t="s">
        <v>303</v>
      </c>
      <c r="E125" s="152">
        <v>0.09</v>
      </c>
      <c r="F125" s="8" t="s">
        <v>13</v>
      </c>
      <c r="G125" s="110">
        <v>4.5</v>
      </c>
      <c r="H125" s="76">
        <f t="shared" si="20"/>
        <v>0.40500000000000003</v>
      </c>
      <c r="I125" s="24">
        <f t="shared" si="17"/>
        <v>2.6099999999999999E-3</v>
      </c>
      <c r="J125" s="20" t="s">
        <v>14</v>
      </c>
      <c r="K125" s="115">
        <f t="shared" si="18"/>
        <v>2.9159999999999999</v>
      </c>
      <c r="L125" s="87" t="s">
        <v>192</v>
      </c>
      <c r="M125" s="8"/>
      <c r="N125" s="8" t="s">
        <v>196</v>
      </c>
      <c r="O125" s="113" t="s">
        <v>214</v>
      </c>
      <c r="S125" s="146"/>
      <c r="T125"/>
      <c r="U125" s="145"/>
    </row>
    <row r="126" spans="1:21" ht="38.25" customHeight="1" x14ac:dyDescent="0.3">
      <c r="A126" s="108">
        <v>73</v>
      </c>
      <c r="B126" s="22" t="s">
        <v>19</v>
      </c>
      <c r="C126" s="22" t="s">
        <v>136</v>
      </c>
      <c r="D126" s="178" t="s">
        <v>304</v>
      </c>
      <c r="E126" s="152">
        <v>0.128</v>
      </c>
      <c r="F126" s="8" t="s">
        <v>13</v>
      </c>
      <c r="G126" s="110">
        <v>4.5</v>
      </c>
      <c r="H126" s="76">
        <f t="shared" si="20"/>
        <v>0.57599999999999996</v>
      </c>
      <c r="I126" s="24">
        <f t="shared" si="17"/>
        <v>3.7120000000000005E-3</v>
      </c>
      <c r="J126" s="20" t="s">
        <v>14</v>
      </c>
      <c r="K126" s="115">
        <f t="shared" si="18"/>
        <v>4.1471999999999998</v>
      </c>
      <c r="L126" s="87" t="s">
        <v>192</v>
      </c>
      <c r="M126" s="8"/>
      <c r="N126" s="8" t="s">
        <v>196</v>
      </c>
      <c r="O126" s="113" t="s">
        <v>214</v>
      </c>
      <c r="S126" s="146"/>
      <c r="T126"/>
      <c r="U126" s="145"/>
    </row>
    <row r="127" spans="1:21" ht="38.25" customHeight="1" x14ac:dyDescent="0.3">
      <c r="A127" s="108">
        <v>74</v>
      </c>
      <c r="B127" s="22" t="s">
        <v>19</v>
      </c>
      <c r="C127" s="22" t="s">
        <v>136</v>
      </c>
      <c r="D127" s="178" t="s">
        <v>305</v>
      </c>
      <c r="E127" s="152">
        <v>3.0000000000000001E-3</v>
      </c>
      <c r="F127" s="8" t="s">
        <v>13</v>
      </c>
      <c r="G127" s="110">
        <v>4.5</v>
      </c>
      <c r="H127" s="76">
        <f t="shared" si="20"/>
        <v>1.4E-2</v>
      </c>
      <c r="I127" s="24">
        <f t="shared" si="17"/>
        <v>8.7000000000000001E-5</v>
      </c>
      <c r="J127" s="20" t="s">
        <v>14</v>
      </c>
      <c r="K127" s="115">
        <f t="shared" si="18"/>
        <v>9.7199999999999995E-2</v>
      </c>
      <c r="L127" s="87" t="s">
        <v>192</v>
      </c>
      <c r="M127" s="8"/>
      <c r="N127" s="8" t="s">
        <v>196</v>
      </c>
      <c r="O127" s="113" t="s">
        <v>214</v>
      </c>
      <c r="S127" s="146"/>
      <c r="T127"/>
      <c r="U127" s="145"/>
    </row>
    <row r="128" spans="1:21" ht="38.25" customHeight="1" x14ac:dyDescent="0.3">
      <c r="A128" s="108">
        <v>75</v>
      </c>
      <c r="B128" s="22" t="s">
        <v>19</v>
      </c>
      <c r="C128" s="22" t="s">
        <v>136</v>
      </c>
      <c r="D128" s="178" t="s">
        <v>306</v>
      </c>
      <c r="E128" s="152">
        <v>0.44500000000000001</v>
      </c>
      <c r="F128" s="8" t="s">
        <v>13</v>
      </c>
      <c r="G128" s="110">
        <v>4.5</v>
      </c>
      <c r="H128" s="76">
        <f t="shared" si="20"/>
        <v>2.0030000000000001</v>
      </c>
      <c r="I128" s="24">
        <f t="shared" si="17"/>
        <v>1.2905000000000002E-2</v>
      </c>
      <c r="J128" s="20" t="s">
        <v>14</v>
      </c>
      <c r="K128" s="115">
        <f t="shared" si="18"/>
        <v>14.417999999999999</v>
      </c>
      <c r="L128" s="87" t="s">
        <v>192</v>
      </c>
      <c r="M128" s="8"/>
      <c r="N128" s="8" t="s">
        <v>196</v>
      </c>
      <c r="O128" s="113" t="s">
        <v>214</v>
      </c>
      <c r="S128" s="146"/>
      <c r="T128"/>
      <c r="U128" s="145"/>
    </row>
    <row r="129" spans="1:21" ht="38.25" customHeight="1" x14ac:dyDescent="0.3">
      <c r="A129" s="108">
        <v>76</v>
      </c>
      <c r="B129" s="22" t="s">
        <v>19</v>
      </c>
      <c r="C129" s="22" t="s">
        <v>136</v>
      </c>
      <c r="D129" s="178" t="s">
        <v>338</v>
      </c>
      <c r="E129" s="152">
        <v>0.5</v>
      </c>
      <c r="F129" s="8" t="s">
        <v>13</v>
      </c>
      <c r="G129" s="110">
        <v>4.5</v>
      </c>
      <c r="H129" s="76">
        <f t="shared" si="20"/>
        <v>2.25</v>
      </c>
      <c r="I129" s="24">
        <f t="shared" si="17"/>
        <v>1.4500000000000001E-2</v>
      </c>
      <c r="J129" s="20" t="s">
        <v>14</v>
      </c>
      <c r="K129" s="115">
        <f t="shared" si="18"/>
        <v>16.2</v>
      </c>
      <c r="L129" s="87" t="s">
        <v>192</v>
      </c>
      <c r="M129" s="8"/>
      <c r="N129" s="8" t="s">
        <v>196</v>
      </c>
      <c r="O129" s="113" t="s">
        <v>214</v>
      </c>
      <c r="S129" s="146"/>
      <c r="T129"/>
      <c r="U129" s="145"/>
    </row>
    <row r="130" spans="1:21" ht="38.25" customHeight="1" x14ac:dyDescent="0.3">
      <c r="A130" s="108">
        <v>77</v>
      </c>
      <c r="B130" s="22" t="s">
        <v>19</v>
      </c>
      <c r="C130" s="22" t="s">
        <v>136</v>
      </c>
      <c r="D130" s="178" t="s">
        <v>307</v>
      </c>
      <c r="E130" s="152">
        <v>0.106</v>
      </c>
      <c r="F130" s="8" t="s">
        <v>13</v>
      </c>
      <c r="G130" s="110">
        <v>4.5</v>
      </c>
      <c r="H130" s="76">
        <f t="shared" si="20"/>
        <v>0.47699999999999998</v>
      </c>
      <c r="I130" s="24">
        <f t="shared" si="17"/>
        <v>3.0739999999999999E-3</v>
      </c>
      <c r="J130" s="20" t="s">
        <v>14</v>
      </c>
      <c r="K130" s="115">
        <f t="shared" si="18"/>
        <v>3.4343999999999997</v>
      </c>
      <c r="L130" s="87" t="s">
        <v>192</v>
      </c>
      <c r="M130" s="8"/>
      <c r="N130" s="8" t="s">
        <v>196</v>
      </c>
      <c r="O130" s="113" t="s">
        <v>214</v>
      </c>
      <c r="S130" s="146"/>
      <c r="T130"/>
      <c r="U130" s="145"/>
    </row>
    <row r="131" spans="1:21" s="75" customFormat="1" ht="38.25" customHeight="1" x14ac:dyDescent="0.3">
      <c r="A131" s="108">
        <v>78</v>
      </c>
      <c r="B131" s="22" t="s">
        <v>19</v>
      </c>
      <c r="C131" s="22" t="s">
        <v>136</v>
      </c>
      <c r="D131" s="178" t="s">
        <v>308</v>
      </c>
      <c r="E131" s="152">
        <v>3.4000000000000002E-2</v>
      </c>
      <c r="F131" s="8" t="s">
        <v>13</v>
      </c>
      <c r="G131" s="110">
        <v>4.5</v>
      </c>
      <c r="H131" s="76">
        <f t="shared" si="20"/>
        <v>0.153</v>
      </c>
      <c r="I131" s="24">
        <f t="shared" si="17"/>
        <v>9.8600000000000011E-4</v>
      </c>
      <c r="J131" s="20" t="s">
        <v>14</v>
      </c>
      <c r="K131" s="115">
        <f t="shared" si="18"/>
        <v>1.1016000000000001</v>
      </c>
      <c r="L131" s="87" t="s">
        <v>192</v>
      </c>
      <c r="M131" s="8"/>
      <c r="N131" s="8" t="s">
        <v>196</v>
      </c>
      <c r="O131" s="113" t="s">
        <v>214</v>
      </c>
      <c r="S131" s="146"/>
      <c r="T131"/>
      <c r="U131" s="145"/>
    </row>
    <row r="132" spans="1:21" s="75" customFormat="1" ht="38.25" customHeight="1" x14ac:dyDescent="0.3">
      <c r="A132" s="108">
        <v>79</v>
      </c>
      <c r="B132" s="22" t="s">
        <v>19</v>
      </c>
      <c r="C132" s="22" t="s">
        <v>136</v>
      </c>
      <c r="D132" s="178" t="s">
        <v>309</v>
      </c>
      <c r="E132" s="152">
        <v>3.5999999999999997E-2</v>
      </c>
      <c r="F132" s="8" t="s">
        <v>13</v>
      </c>
      <c r="G132" s="110">
        <v>4.5</v>
      </c>
      <c r="H132" s="76">
        <f t="shared" si="20"/>
        <v>0.16200000000000001</v>
      </c>
      <c r="I132" s="24">
        <f t="shared" ref="I132:I136" si="21">E132*0.029</f>
        <v>1.044E-3</v>
      </c>
      <c r="J132" s="20" t="s">
        <v>14</v>
      </c>
      <c r="K132" s="115">
        <f t="shared" ref="K132:K136" si="22">E132*32.4</f>
        <v>1.1663999999999999</v>
      </c>
      <c r="L132" s="87" t="s">
        <v>192</v>
      </c>
      <c r="M132" s="8"/>
      <c r="N132" s="8" t="s">
        <v>196</v>
      </c>
      <c r="O132" s="113" t="s">
        <v>214</v>
      </c>
      <c r="S132" s="146"/>
      <c r="T132"/>
      <c r="U132" s="145"/>
    </row>
    <row r="133" spans="1:21" s="75" customFormat="1" ht="38.25" customHeight="1" x14ac:dyDescent="0.3">
      <c r="A133" s="108">
        <v>80</v>
      </c>
      <c r="B133" s="22" t="s">
        <v>19</v>
      </c>
      <c r="C133" s="22" t="s">
        <v>136</v>
      </c>
      <c r="D133" s="178" t="s">
        <v>310</v>
      </c>
      <c r="E133" s="152">
        <v>0.1</v>
      </c>
      <c r="F133" s="8" t="s">
        <v>13</v>
      </c>
      <c r="G133" s="110">
        <v>4.5</v>
      </c>
      <c r="H133" s="76">
        <f t="shared" si="20"/>
        <v>0.45</v>
      </c>
      <c r="I133" s="24">
        <f t="shared" si="21"/>
        <v>2.9000000000000002E-3</v>
      </c>
      <c r="J133" s="20" t="s">
        <v>14</v>
      </c>
      <c r="K133" s="115">
        <f t="shared" si="22"/>
        <v>3.24</v>
      </c>
      <c r="L133" s="87" t="s">
        <v>192</v>
      </c>
      <c r="M133" s="8"/>
      <c r="N133" s="8" t="s">
        <v>196</v>
      </c>
      <c r="O133" s="113" t="s">
        <v>214</v>
      </c>
      <c r="S133" s="146"/>
      <c r="T133"/>
      <c r="U133" s="145"/>
    </row>
    <row r="134" spans="1:21" s="75" customFormat="1" ht="38.25" customHeight="1" x14ac:dyDescent="0.3">
      <c r="A134" s="108">
        <v>81</v>
      </c>
      <c r="B134" s="22" t="s">
        <v>19</v>
      </c>
      <c r="C134" s="22" t="s">
        <v>136</v>
      </c>
      <c r="D134" s="178" t="s">
        <v>264</v>
      </c>
      <c r="E134" s="152">
        <v>0.1</v>
      </c>
      <c r="F134" s="8" t="s">
        <v>13</v>
      </c>
      <c r="G134" s="110">
        <v>4.5</v>
      </c>
      <c r="H134" s="76">
        <f t="shared" si="20"/>
        <v>0.45</v>
      </c>
      <c r="I134" s="24">
        <f t="shared" si="21"/>
        <v>2.9000000000000002E-3</v>
      </c>
      <c r="J134" s="20" t="s">
        <v>14</v>
      </c>
      <c r="K134" s="115">
        <f t="shared" si="22"/>
        <v>3.24</v>
      </c>
      <c r="L134" s="87" t="s">
        <v>192</v>
      </c>
      <c r="M134" s="8"/>
      <c r="N134" s="8" t="s">
        <v>196</v>
      </c>
      <c r="O134" s="113" t="s">
        <v>214</v>
      </c>
      <c r="S134" s="146"/>
      <c r="T134"/>
      <c r="U134" s="145"/>
    </row>
    <row r="135" spans="1:21" s="75" customFormat="1" ht="38.25" customHeight="1" x14ac:dyDescent="0.3">
      <c r="A135" s="108">
        <v>82</v>
      </c>
      <c r="B135" s="22" t="s">
        <v>19</v>
      </c>
      <c r="C135" s="22" t="s">
        <v>136</v>
      </c>
      <c r="D135" s="178" t="s">
        <v>311</v>
      </c>
      <c r="E135" s="152">
        <v>0.111</v>
      </c>
      <c r="F135" s="8" t="s">
        <v>13</v>
      </c>
      <c r="G135" s="110">
        <v>4.5</v>
      </c>
      <c r="H135" s="76">
        <f t="shared" si="20"/>
        <v>0.5</v>
      </c>
      <c r="I135" s="24">
        <f t="shared" si="21"/>
        <v>3.2190000000000001E-3</v>
      </c>
      <c r="J135" s="20" t="s">
        <v>14</v>
      </c>
      <c r="K135" s="115">
        <f t="shared" si="22"/>
        <v>3.5964</v>
      </c>
      <c r="L135" s="87" t="s">
        <v>192</v>
      </c>
      <c r="M135" s="8"/>
      <c r="N135" s="8" t="s">
        <v>196</v>
      </c>
      <c r="O135" s="113" t="s">
        <v>214</v>
      </c>
      <c r="S135" s="146"/>
      <c r="T135"/>
      <c r="U135" s="145"/>
    </row>
    <row r="136" spans="1:21" s="75" customFormat="1" ht="38.25" customHeight="1" x14ac:dyDescent="0.3">
      <c r="A136" s="108">
        <v>83</v>
      </c>
      <c r="B136" s="22" t="s">
        <v>19</v>
      </c>
      <c r="C136" s="22" t="s">
        <v>136</v>
      </c>
      <c r="D136" s="178" t="s">
        <v>339</v>
      </c>
      <c r="E136" s="174">
        <v>1</v>
      </c>
      <c r="F136" s="8" t="s">
        <v>13</v>
      </c>
      <c r="G136" s="110">
        <v>4.5</v>
      </c>
      <c r="H136" s="76">
        <f t="shared" si="20"/>
        <v>4.5</v>
      </c>
      <c r="I136" s="24">
        <f t="shared" si="21"/>
        <v>2.9000000000000001E-2</v>
      </c>
      <c r="J136" s="20" t="s">
        <v>14</v>
      </c>
      <c r="K136" s="115">
        <f t="shared" si="22"/>
        <v>32.4</v>
      </c>
      <c r="L136" s="87" t="s">
        <v>192</v>
      </c>
      <c r="M136" s="8"/>
      <c r="N136" s="8" t="s">
        <v>196</v>
      </c>
      <c r="O136" s="113" t="s">
        <v>214</v>
      </c>
      <c r="S136" s="146"/>
      <c r="T136"/>
      <c r="U136" s="145"/>
    </row>
    <row r="137" spans="1:21" s="75" customFormat="1" ht="38.25" customHeight="1" thickBot="1" x14ac:dyDescent="0.35">
      <c r="A137" s="108">
        <v>84</v>
      </c>
      <c r="B137" s="156" t="s">
        <v>19</v>
      </c>
      <c r="C137" s="156" t="s">
        <v>136</v>
      </c>
      <c r="D137" s="179" t="s">
        <v>340</v>
      </c>
      <c r="E137" s="175">
        <v>0.1</v>
      </c>
      <c r="F137" s="157" t="s">
        <v>13</v>
      </c>
      <c r="G137" s="110">
        <v>4.5</v>
      </c>
      <c r="H137" s="158">
        <f t="shared" si="20"/>
        <v>0.45</v>
      </c>
      <c r="I137" s="159">
        <f t="shared" ref="I137" si="23">E137*0.029</f>
        <v>2.9000000000000002E-3</v>
      </c>
      <c r="J137" s="160" t="s">
        <v>14</v>
      </c>
      <c r="K137" s="161">
        <f t="shared" ref="K137" si="24">E137*32.4</f>
        <v>3.24</v>
      </c>
      <c r="L137" s="87" t="s">
        <v>192</v>
      </c>
      <c r="M137" s="157"/>
      <c r="N137" s="157" t="s">
        <v>196</v>
      </c>
      <c r="O137" s="162" t="s">
        <v>214</v>
      </c>
      <c r="S137" s="146"/>
      <c r="T137"/>
      <c r="U137" s="145"/>
    </row>
    <row r="138" spans="1:21" s="75" customFormat="1" ht="38.25" customHeight="1" thickBot="1" x14ac:dyDescent="0.35">
      <c r="A138" s="163" t="s">
        <v>137</v>
      </c>
      <c r="B138" s="164"/>
      <c r="C138" s="165"/>
      <c r="D138" s="166"/>
      <c r="E138" s="167">
        <f>SUM(E54:E137)</f>
        <v>36.146000000000001</v>
      </c>
      <c r="F138" s="168"/>
      <c r="G138" s="168"/>
      <c r="H138" s="168">
        <f>SUM(H54:H137)</f>
        <v>162.67399999999995</v>
      </c>
      <c r="I138" s="168">
        <f>SUM(I54:I137)</f>
        <v>1.0482339999999997</v>
      </c>
      <c r="J138" s="168"/>
      <c r="K138" s="168">
        <f>SUM(K54:K137)</f>
        <v>1171.1304000000005</v>
      </c>
      <c r="L138" s="169"/>
      <c r="M138" s="169"/>
      <c r="N138" s="170"/>
      <c r="O138" s="171"/>
      <c r="S138" s="146"/>
      <c r="T138"/>
      <c r="U138" s="145"/>
    </row>
    <row r="139" spans="1:21" s="75" customFormat="1" ht="38.25" customHeight="1" thickBot="1" x14ac:dyDescent="0.35">
      <c r="A139" s="230" t="s">
        <v>341</v>
      </c>
      <c r="B139" s="231"/>
      <c r="C139" s="231"/>
      <c r="D139" s="231"/>
      <c r="E139" s="231"/>
      <c r="F139" s="231"/>
      <c r="G139" s="231"/>
      <c r="H139" s="231"/>
      <c r="I139" s="231"/>
      <c r="J139" s="231"/>
      <c r="K139" s="231"/>
      <c r="L139" s="231"/>
      <c r="M139" s="231"/>
      <c r="N139" s="137"/>
      <c r="O139" s="133"/>
      <c r="S139" s="146"/>
      <c r="T139"/>
      <c r="U139" s="145"/>
    </row>
    <row r="140" spans="1:21" s="75" customFormat="1" ht="38.25" customHeight="1" x14ac:dyDescent="0.3">
      <c r="A140" s="108">
        <v>1</v>
      </c>
      <c r="B140" s="109" t="s">
        <v>12</v>
      </c>
      <c r="C140" s="109" t="s">
        <v>341</v>
      </c>
      <c r="D140" s="10" t="s">
        <v>343</v>
      </c>
      <c r="E140" s="172">
        <v>1</v>
      </c>
      <c r="F140" s="87" t="s">
        <v>13</v>
      </c>
      <c r="G140" s="110">
        <v>4</v>
      </c>
      <c r="H140" s="110">
        <f t="shared" ref="H140:H155" si="25">ROUND(E140*G140,3)</f>
        <v>4</v>
      </c>
      <c r="I140" s="111">
        <f>E140*0.029</f>
        <v>2.9000000000000001E-2</v>
      </c>
      <c r="J140" s="112" t="s">
        <v>14</v>
      </c>
      <c r="K140" s="116">
        <f>E140*32.4</f>
        <v>32.4</v>
      </c>
      <c r="L140" s="87" t="s">
        <v>193</v>
      </c>
      <c r="M140" s="117"/>
      <c r="N140" s="87" t="s">
        <v>196</v>
      </c>
      <c r="O140" s="114" t="s">
        <v>214</v>
      </c>
      <c r="S140" s="146"/>
      <c r="T140"/>
      <c r="U140" s="145"/>
    </row>
    <row r="141" spans="1:21" s="75" customFormat="1" ht="38.25" customHeight="1" x14ac:dyDescent="0.3">
      <c r="A141" s="108">
        <v>2</v>
      </c>
      <c r="B141" s="109" t="s">
        <v>12</v>
      </c>
      <c r="C141" s="109" t="s">
        <v>341</v>
      </c>
      <c r="D141" s="10" t="s">
        <v>344</v>
      </c>
      <c r="E141" s="174">
        <v>2.2000000000000002</v>
      </c>
      <c r="F141" s="8" t="s">
        <v>14</v>
      </c>
      <c r="G141" s="110">
        <v>4.5</v>
      </c>
      <c r="H141" s="76">
        <f t="shared" si="25"/>
        <v>9.9</v>
      </c>
      <c r="I141" s="24">
        <f t="shared" ref="I141:I147" si="26">E141*0.029</f>
        <v>6.3800000000000009E-2</v>
      </c>
      <c r="J141" s="20" t="s">
        <v>14</v>
      </c>
      <c r="K141" s="115">
        <f t="shared" ref="K141:K155" si="27">E141*32.4</f>
        <v>71.28</v>
      </c>
      <c r="L141" s="8" t="s">
        <v>192</v>
      </c>
      <c r="M141" s="107"/>
      <c r="N141" s="8" t="s">
        <v>196</v>
      </c>
      <c r="O141" s="113" t="s">
        <v>214</v>
      </c>
      <c r="S141" s="146"/>
      <c r="T141"/>
      <c r="U141" s="145"/>
    </row>
    <row r="142" spans="1:21" s="75" customFormat="1" ht="38.25" customHeight="1" x14ac:dyDescent="0.3">
      <c r="A142" s="108">
        <v>3</v>
      </c>
      <c r="B142" s="109" t="s">
        <v>12</v>
      </c>
      <c r="C142" s="109" t="s">
        <v>341</v>
      </c>
      <c r="D142" s="153" t="s">
        <v>357</v>
      </c>
      <c r="E142" s="152">
        <v>0.5</v>
      </c>
      <c r="F142" s="8" t="s">
        <v>14</v>
      </c>
      <c r="G142" s="110">
        <v>5</v>
      </c>
      <c r="H142" s="76">
        <f t="shared" si="25"/>
        <v>2.5</v>
      </c>
      <c r="I142" s="24">
        <f t="shared" si="26"/>
        <v>1.4500000000000001E-2</v>
      </c>
      <c r="J142" s="20" t="s">
        <v>14</v>
      </c>
      <c r="K142" s="115">
        <f t="shared" si="27"/>
        <v>16.2</v>
      </c>
      <c r="L142" s="8" t="s">
        <v>360</v>
      </c>
      <c r="M142" s="8"/>
      <c r="N142" s="8" t="s">
        <v>196</v>
      </c>
      <c r="O142" s="113" t="s">
        <v>214</v>
      </c>
      <c r="S142" s="146"/>
      <c r="T142"/>
      <c r="U142" s="145"/>
    </row>
    <row r="143" spans="1:21" s="75" customFormat="1" ht="38.25" customHeight="1" x14ac:dyDescent="0.3">
      <c r="A143" s="108">
        <v>4</v>
      </c>
      <c r="B143" s="109" t="s">
        <v>12</v>
      </c>
      <c r="C143" s="109" t="s">
        <v>341</v>
      </c>
      <c r="D143" s="153" t="s">
        <v>345</v>
      </c>
      <c r="E143" s="173">
        <v>0.1</v>
      </c>
      <c r="F143" s="8" t="s">
        <v>13</v>
      </c>
      <c r="G143" s="110">
        <v>4</v>
      </c>
      <c r="H143" s="76">
        <f t="shared" si="25"/>
        <v>0.4</v>
      </c>
      <c r="I143" s="24">
        <f t="shared" si="26"/>
        <v>2.9000000000000002E-3</v>
      </c>
      <c r="J143" s="20" t="s">
        <v>14</v>
      </c>
      <c r="K143" s="115">
        <f>E143*32.4</f>
        <v>3.24</v>
      </c>
      <c r="L143" s="8" t="s">
        <v>193</v>
      </c>
      <c r="M143" s="8"/>
      <c r="N143" s="8" t="s">
        <v>196</v>
      </c>
      <c r="O143" s="113" t="s">
        <v>214</v>
      </c>
      <c r="S143" s="146"/>
      <c r="T143"/>
      <c r="U143" s="145"/>
    </row>
    <row r="144" spans="1:21" s="75" customFormat="1" ht="38.25" customHeight="1" x14ac:dyDescent="0.3">
      <c r="A144" s="108">
        <v>5</v>
      </c>
      <c r="B144" s="109" t="s">
        <v>12</v>
      </c>
      <c r="C144" s="109" t="s">
        <v>341</v>
      </c>
      <c r="D144" s="153" t="s">
        <v>346</v>
      </c>
      <c r="E144" s="152">
        <v>0.36299999999999999</v>
      </c>
      <c r="F144" s="8" t="s">
        <v>14</v>
      </c>
      <c r="G144" s="110">
        <v>4</v>
      </c>
      <c r="H144" s="76">
        <f t="shared" si="25"/>
        <v>1.452</v>
      </c>
      <c r="I144" s="24">
        <f t="shared" si="26"/>
        <v>1.0527E-2</v>
      </c>
      <c r="J144" s="20" t="s">
        <v>14</v>
      </c>
      <c r="K144" s="115">
        <f t="shared" si="27"/>
        <v>11.761199999999999</v>
      </c>
      <c r="L144" s="8" t="s">
        <v>193</v>
      </c>
      <c r="M144" s="8"/>
      <c r="N144" s="8" t="s">
        <v>196</v>
      </c>
      <c r="O144" s="113" t="s">
        <v>214</v>
      </c>
      <c r="S144" s="146"/>
      <c r="T144"/>
      <c r="U144" s="145"/>
    </row>
    <row r="145" spans="1:21" s="75" customFormat="1" ht="38.25" customHeight="1" x14ac:dyDescent="0.3">
      <c r="A145" s="108">
        <v>6</v>
      </c>
      <c r="B145" s="109" t="s">
        <v>12</v>
      </c>
      <c r="C145" s="109" t="s">
        <v>341</v>
      </c>
      <c r="D145" s="153" t="s">
        <v>347</v>
      </c>
      <c r="E145" s="173">
        <v>0.2</v>
      </c>
      <c r="F145" s="8" t="s">
        <v>14</v>
      </c>
      <c r="G145" s="110">
        <v>5</v>
      </c>
      <c r="H145" s="76">
        <f t="shared" si="25"/>
        <v>1</v>
      </c>
      <c r="I145" s="24">
        <f t="shared" si="26"/>
        <v>5.8000000000000005E-3</v>
      </c>
      <c r="J145" s="20" t="s">
        <v>14</v>
      </c>
      <c r="K145" s="115">
        <f t="shared" si="27"/>
        <v>6.48</v>
      </c>
      <c r="L145" s="8" t="s">
        <v>360</v>
      </c>
      <c r="M145" s="107"/>
      <c r="N145" s="8" t="s">
        <v>196</v>
      </c>
      <c r="O145" s="113" t="s">
        <v>214</v>
      </c>
      <c r="S145" s="146"/>
      <c r="T145"/>
      <c r="U145" s="145"/>
    </row>
    <row r="146" spans="1:21" s="75" customFormat="1" ht="38.25" customHeight="1" x14ac:dyDescent="0.3">
      <c r="A146" s="108">
        <v>7</v>
      </c>
      <c r="B146" s="109" t="s">
        <v>12</v>
      </c>
      <c r="C146" s="109" t="s">
        <v>341</v>
      </c>
      <c r="D146" s="153" t="s">
        <v>358</v>
      </c>
      <c r="E146" s="173">
        <v>0.5</v>
      </c>
      <c r="F146" s="8" t="s">
        <v>14</v>
      </c>
      <c r="G146" s="110">
        <v>5</v>
      </c>
      <c r="H146" s="76">
        <f t="shared" si="25"/>
        <v>2.5</v>
      </c>
      <c r="I146" s="24">
        <f t="shared" si="26"/>
        <v>1.4500000000000001E-2</v>
      </c>
      <c r="J146" s="20" t="s">
        <v>14</v>
      </c>
      <c r="K146" s="115">
        <f t="shared" si="27"/>
        <v>16.2</v>
      </c>
      <c r="L146" s="8" t="s">
        <v>361</v>
      </c>
      <c r="M146" s="107"/>
      <c r="N146" s="8" t="s">
        <v>196</v>
      </c>
      <c r="O146" s="113" t="s">
        <v>214</v>
      </c>
      <c r="S146" s="146"/>
      <c r="T146"/>
      <c r="U146" s="145"/>
    </row>
    <row r="147" spans="1:21" s="75" customFormat="1" ht="38.25" customHeight="1" x14ac:dyDescent="0.3">
      <c r="A147" s="108">
        <v>8</v>
      </c>
      <c r="B147" s="109" t="s">
        <v>12</v>
      </c>
      <c r="C147" s="109" t="s">
        <v>341</v>
      </c>
      <c r="D147" s="153" t="s">
        <v>349</v>
      </c>
      <c r="E147" s="173">
        <v>0.5</v>
      </c>
      <c r="F147" s="8" t="s">
        <v>14</v>
      </c>
      <c r="G147" s="110">
        <v>4.5</v>
      </c>
      <c r="H147" s="76">
        <f t="shared" si="25"/>
        <v>2.25</v>
      </c>
      <c r="I147" s="24">
        <f t="shared" si="26"/>
        <v>1.4500000000000001E-2</v>
      </c>
      <c r="J147" s="20" t="s">
        <v>14</v>
      </c>
      <c r="K147" s="115">
        <f t="shared" si="27"/>
        <v>16.2</v>
      </c>
      <c r="L147" s="8" t="s">
        <v>192</v>
      </c>
      <c r="M147" s="107"/>
      <c r="N147" s="8" t="s">
        <v>196</v>
      </c>
      <c r="O147" s="113" t="s">
        <v>214</v>
      </c>
      <c r="S147" s="146"/>
      <c r="T147"/>
      <c r="U147" s="145"/>
    </row>
    <row r="148" spans="1:21" s="75" customFormat="1" ht="38.25" customHeight="1" x14ac:dyDescent="0.3">
      <c r="A148" s="108">
        <v>9</v>
      </c>
      <c r="B148" s="109" t="s">
        <v>12</v>
      </c>
      <c r="C148" s="109" t="s">
        <v>341</v>
      </c>
      <c r="D148" s="180" t="s">
        <v>350</v>
      </c>
      <c r="E148" s="24">
        <v>7</v>
      </c>
      <c r="F148" s="8" t="s">
        <v>14</v>
      </c>
      <c r="G148" s="110">
        <v>5</v>
      </c>
      <c r="H148" s="76">
        <f t="shared" si="25"/>
        <v>35</v>
      </c>
      <c r="I148" s="24">
        <f t="shared" ref="I148:I155" si="28">E148*0.029</f>
        <v>0.20300000000000001</v>
      </c>
      <c r="J148" s="20"/>
      <c r="K148" s="115">
        <f>E148*32.4</f>
        <v>226.79999999999998</v>
      </c>
      <c r="L148" s="8" t="s">
        <v>360</v>
      </c>
      <c r="M148" s="8"/>
      <c r="N148" s="8"/>
      <c r="O148" s="113" t="s">
        <v>214</v>
      </c>
      <c r="S148" s="146"/>
      <c r="T148"/>
      <c r="U148" s="145"/>
    </row>
    <row r="149" spans="1:21" s="75" customFormat="1" ht="38.25" customHeight="1" x14ac:dyDescent="0.3">
      <c r="A149" s="108">
        <v>10</v>
      </c>
      <c r="B149" s="109" t="s">
        <v>12</v>
      </c>
      <c r="C149" s="109" t="s">
        <v>341</v>
      </c>
      <c r="D149" s="4" t="s">
        <v>39</v>
      </c>
      <c r="E149" s="24">
        <v>0.53</v>
      </c>
      <c r="F149" s="87" t="s">
        <v>13</v>
      </c>
      <c r="G149" s="110">
        <v>4.5</v>
      </c>
      <c r="H149" s="76">
        <f t="shared" si="25"/>
        <v>2.3849999999999998</v>
      </c>
      <c r="I149" s="24">
        <f t="shared" si="28"/>
        <v>1.5370000000000002E-2</v>
      </c>
      <c r="J149" s="112"/>
      <c r="K149" s="115">
        <f t="shared" si="27"/>
        <v>17.172000000000001</v>
      </c>
      <c r="L149" s="8" t="s">
        <v>362</v>
      </c>
      <c r="M149" s="8"/>
      <c r="N149" s="8"/>
      <c r="O149" s="113" t="s">
        <v>214</v>
      </c>
      <c r="S149" s="146"/>
      <c r="T149"/>
      <c r="U149" s="145"/>
    </row>
    <row r="150" spans="1:21" s="75" customFormat="1" ht="38.25" customHeight="1" x14ac:dyDescent="0.3">
      <c r="A150" s="108">
        <v>11</v>
      </c>
      <c r="B150" s="109" t="s">
        <v>12</v>
      </c>
      <c r="C150" s="109" t="s">
        <v>341</v>
      </c>
      <c r="D150" s="4" t="s">
        <v>351</v>
      </c>
      <c r="E150" s="24">
        <v>1.74</v>
      </c>
      <c r="F150" s="87" t="s">
        <v>14</v>
      </c>
      <c r="G150" s="110">
        <v>4.5</v>
      </c>
      <c r="H150" s="76">
        <f t="shared" si="25"/>
        <v>7.83</v>
      </c>
      <c r="I150" s="24">
        <f t="shared" si="28"/>
        <v>5.0460000000000005E-2</v>
      </c>
      <c r="J150" s="112"/>
      <c r="K150" s="115">
        <f t="shared" si="27"/>
        <v>56.375999999999998</v>
      </c>
      <c r="L150" s="8" t="s">
        <v>363</v>
      </c>
      <c r="M150" s="8"/>
      <c r="N150" s="8"/>
      <c r="O150" s="113" t="s">
        <v>214</v>
      </c>
      <c r="S150" s="146"/>
      <c r="T150"/>
      <c r="U150" s="145"/>
    </row>
    <row r="151" spans="1:21" s="75" customFormat="1" ht="38.25" customHeight="1" x14ac:dyDescent="0.3">
      <c r="A151" s="108">
        <v>12</v>
      </c>
      <c r="B151" s="109" t="s">
        <v>12</v>
      </c>
      <c r="C151" s="109" t="s">
        <v>341</v>
      </c>
      <c r="D151" s="4" t="s">
        <v>352</v>
      </c>
      <c r="E151" s="24">
        <v>0.38200000000000001</v>
      </c>
      <c r="F151" s="87" t="s">
        <v>13</v>
      </c>
      <c r="G151" s="110">
        <v>4.5</v>
      </c>
      <c r="H151" s="76">
        <f t="shared" si="25"/>
        <v>1.7190000000000001</v>
      </c>
      <c r="I151" s="24">
        <f t="shared" si="28"/>
        <v>1.1078000000000001E-2</v>
      </c>
      <c r="J151" s="112"/>
      <c r="K151" s="115">
        <f t="shared" si="27"/>
        <v>12.376799999999999</v>
      </c>
      <c r="L151" s="8" t="s">
        <v>364</v>
      </c>
      <c r="M151" s="8"/>
      <c r="N151" s="8"/>
      <c r="O151" s="113" t="s">
        <v>214</v>
      </c>
      <c r="S151" s="146"/>
      <c r="T151"/>
      <c r="U151" s="145"/>
    </row>
    <row r="152" spans="1:21" s="75" customFormat="1" ht="38.25" customHeight="1" x14ac:dyDescent="0.3">
      <c r="A152" s="108">
        <v>13</v>
      </c>
      <c r="B152" s="109" t="s">
        <v>12</v>
      </c>
      <c r="C152" s="109" t="s">
        <v>341</v>
      </c>
      <c r="D152" s="4" t="s">
        <v>353</v>
      </c>
      <c r="E152" s="24">
        <v>1.0349999999999999</v>
      </c>
      <c r="F152" s="87" t="s">
        <v>14</v>
      </c>
      <c r="G152" s="110">
        <v>5</v>
      </c>
      <c r="H152" s="76">
        <f t="shared" si="25"/>
        <v>5.1749999999999998</v>
      </c>
      <c r="I152" s="24">
        <f t="shared" si="28"/>
        <v>3.0015E-2</v>
      </c>
      <c r="J152" s="112"/>
      <c r="K152" s="115">
        <f t="shared" si="27"/>
        <v>33.533999999999999</v>
      </c>
      <c r="L152" s="8" t="s">
        <v>365</v>
      </c>
      <c r="M152" s="8"/>
      <c r="N152" s="8"/>
      <c r="O152" s="113" t="s">
        <v>214</v>
      </c>
      <c r="S152" s="146"/>
      <c r="T152"/>
      <c r="U152" s="145"/>
    </row>
    <row r="153" spans="1:21" s="75" customFormat="1" ht="38.25" customHeight="1" x14ac:dyDescent="0.3">
      <c r="A153" s="108">
        <v>14</v>
      </c>
      <c r="B153" s="109" t="s">
        <v>12</v>
      </c>
      <c r="C153" s="109" t="s">
        <v>341</v>
      </c>
      <c r="D153" s="4" t="s">
        <v>354</v>
      </c>
      <c r="E153" s="24">
        <v>1.8029999999999999</v>
      </c>
      <c r="F153" s="87" t="s">
        <v>13</v>
      </c>
      <c r="G153" s="110">
        <v>4</v>
      </c>
      <c r="H153" s="76">
        <f t="shared" si="25"/>
        <v>7.2119999999999997</v>
      </c>
      <c r="I153" s="24">
        <f t="shared" si="28"/>
        <v>5.2287E-2</v>
      </c>
      <c r="J153" s="112"/>
      <c r="K153" s="115">
        <f t="shared" si="27"/>
        <v>58.417199999999994</v>
      </c>
      <c r="L153" s="87" t="s">
        <v>193</v>
      </c>
      <c r="M153" s="117"/>
      <c r="N153" s="87" t="s">
        <v>196</v>
      </c>
      <c r="O153" s="114" t="s">
        <v>214</v>
      </c>
      <c r="S153" s="146"/>
      <c r="T153"/>
      <c r="U153" s="145"/>
    </row>
    <row r="154" spans="1:21" s="75" customFormat="1" ht="38.25" customHeight="1" x14ac:dyDescent="0.3">
      <c r="A154" s="108">
        <v>15</v>
      </c>
      <c r="B154" s="109" t="s">
        <v>12</v>
      </c>
      <c r="C154" s="109" t="s">
        <v>341</v>
      </c>
      <c r="D154" s="4" t="s">
        <v>355</v>
      </c>
      <c r="E154" s="24">
        <v>1.321</v>
      </c>
      <c r="F154" s="8" t="s">
        <v>13</v>
      </c>
      <c r="G154" s="110">
        <v>4</v>
      </c>
      <c r="H154" s="76">
        <f t="shared" si="25"/>
        <v>5.2839999999999998</v>
      </c>
      <c r="I154" s="24">
        <f t="shared" si="28"/>
        <v>3.8309000000000003E-2</v>
      </c>
      <c r="J154" s="20"/>
      <c r="K154" s="115">
        <f t="shared" si="27"/>
        <v>42.800399999999996</v>
      </c>
      <c r="L154" s="8" t="s">
        <v>193</v>
      </c>
      <c r="M154" s="107"/>
      <c r="N154" s="8" t="s">
        <v>196</v>
      </c>
      <c r="O154" s="113" t="s">
        <v>214</v>
      </c>
      <c r="S154" s="146"/>
      <c r="T154"/>
      <c r="U154" s="145"/>
    </row>
    <row r="155" spans="1:21" s="75" customFormat="1" ht="38.25" customHeight="1" thickBot="1" x14ac:dyDescent="0.35">
      <c r="A155" s="108">
        <v>16</v>
      </c>
      <c r="B155" s="109" t="s">
        <v>12</v>
      </c>
      <c r="C155" s="109" t="s">
        <v>341</v>
      </c>
      <c r="D155" s="4" t="s">
        <v>356</v>
      </c>
      <c r="E155" s="24">
        <v>1.9770000000000001</v>
      </c>
      <c r="F155" s="8" t="s">
        <v>14</v>
      </c>
      <c r="G155" s="110">
        <v>4.5</v>
      </c>
      <c r="H155" s="76">
        <f t="shared" si="25"/>
        <v>8.8970000000000002</v>
      </c>
      <c r="I155" s="24">
        <f t="shared" si="28"/>
        <v>5.7333000000000009E-2</v>
      </c>
      <c r="J155" s="20"/>
      <c r="K155" s="115">
        <f t="shared" si="27"/>
        <v>64.0548</v>
      </c>
      <c r="L155" s="8" t="s">
        <v>192</v>
      </c>
      <c r="M155" s="8"/>
      <c r="N155" s="8" t="s">
        <v>196</v>
      </c>
      <c r="O155" s="113" t="s">
        <v>214</v>
      </c>
      <c r="S155" s="146"/>
      <c r="T155"/>
      <c r="U155" s="145"/>
    </row>
    <row r="156" spans="1:21" ht="34.5" customHeight="1" thickBot="1" x14ac:dyDescent="0.35">
      <c r="A156" s="163" t="s">
        <v>342</v>
      </c>
      <c r="B156" s="164"/>
      <c r="C156" s="165"/>
      <c r="D156" s="166"/>
      <c r="E156" s="167">
        <f>SUM(E140:E155)</f>
        <v>21.151</v>
      </c>
      <c r="F156" s="168"/>
      <c r="G156" s="168"/>
      <c r="H156" s="168">
        <f>SUM(H140:H155)</f>
        <v>97.504000000000005</v>
      </c>
      <c r="I156" s="168">
        <f>SUM(I140:I155)</f>
        <v>0.61337900000000001</v>
      </c>
      <c r="J156" s="168"/>
      <c r="K156" s="168">
        <f>SUM(K140:K155)</f>
        <v>685.29239999999993</v>
      </c>
      <c r="L156" s="169"/>
      <c r="M156" s="169"/>
      <c r="N156" s="170"/>
      <c r="O156" s="171"/>
      <c r="S156" s="146"/>
      <c r="T156"/>
      <c r="U156" s="145"/>
    </row>
    <row r="157" spans="1:21" ht="31.5" customHeight="1" thickBot="1" x14ac:dyDescent="0.35">
      <c r="A157" s="235" t="s">
        <v>15</v>
      </c>
      <c r="B157" s="236"/>
      <c r="C157" s="237"/>
      <c r="D157" s="176"/>
      <c r="E157" s="177">
        <f>E37+E52+E138+E156</f>
        <v>107.124</v>
      </c>
      <c r="F157" s="177"/>
      <c r="G157" s="177">
        <f t="shared" ref="G157" si="29">G37+G52+G138+G156</f>
        <v>0</v>
      </c>
      <c r="H157" s="177">
        <f>H37+H52+H138+H156</f>
        <v>484.4</v>
      </c>
      <c r="I157" s="177">
        <f>I37+I52+I138+I156</f>
        <v>3.1065959999999997</v>
      </c>
      <c r="J157" s="177"/>
      <c r="K157" s="177">
        <f>K37+K52+K138+K156</f>
        <v>3470.8175999999999</v>
      </c>
      <c r="L157" s="3"/>
      <c r="M157" s="62"/>
      <c r="N157" s="62"/>
      <c r="O157" s="83"/>
      <c r="S157" s="146"/>
      <c r="T157"/>
      <c r="U157" s="145"/>
    </row>
    <row r="158" spans="1:21" ht="24.75" customHeight="1" x14ac:dyDescent="0.3">
      <c r="A158" s="226"/>
      <c r="B158" s="227"/>
      <c r="C158" s="227"/>
      <c r="D158" s="227"/>
      <c r="E158" s="227"/>
      <c r="F158" s="227"/>
      <c r="G158" s="227"/>
      <c r="H158" s="227"/>
      <c r="I158" s="227"/>
      <c r="J158" s="227"/>
      <c r="K158" s="227"/>
      <c r="L158" s="227"/>
      <c r="M158" s="227"/>
      <c r="N158" s="84"/>
      <c r="S158" s="146"/>
      <c r="T158"/>
      <c r="U158" s="145"/>
    </row>
    <row r="159" spans="1:21" ht="24" customHeight="1" x14ac:dyDescent="0.3">
      <c r="A159" s="86"/>
      <c r="B159" s="84"/>
      <c r="C159" s="84"/>
      <c r="D159" s="84"/>
      <c r="E159" s="106"/>
      <c r="F159" s="84"/>
      <c r="G159" s="84"/>
      <c r="H159" s="106"/>
      <c r="I159" s="84"/>
      <c r="J159" s="84"/>
      <c r="K159" s="84"/>
      <c r="L159" s="84"/>
      <c r="M159" s="84"/>
      <c r="N159" s="84"/>
      <c r="S159" s="146"/>
      <c r="T159"/>
      <c r="U159" s="145"/>
    </row>
    <row r="160" spans="1:21" ht="19.5" customHeight="1" x14ac:dyDescent="0.3">
      <c r="B160" s="96"/>
      <c r="C160" s="97"/>
      <c r="D160" s="96" t="s">
        <v>189</v>
      </c>
      <c r="E160" s="97"/>
      <c r="F160" s="97"/>
      <c r="G160" s="97"/>
      <c r="H160" s="98"/>
      <c r="I160" s="97"/>
      <c r="K160" s="97" t="s">
        <v>190</v>
      </c>
      <c r="L160" s="99"/>
      <c r="M160" s="12"/>
      <c r="N160" s="12"/>
      <c r="S160" s="146"/>
      <c r="T160"/>
      <c r="U160" s="145"/>
    </row>
    <row r="161" spans="1:21" ht="19.5" customHeight="1" x14ac:dyDescent="0.3">
      <c r="A161" s="86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S161" s="146"/>
      <c r="T161"/>
      <c r="U161" s="145"/>
    </row>
    <row r="162" spans="1:21" ht="19.5" hidden="1" customHeight="1" x14ac:dyDescent="0.3">
      <c r="A162" s="92" t="s">
        <v>213</v>
      </c>
      <c r="B162" s="93"/>
      <c r="C162" s="93"/>
      <c r="D162" s="93"/>
      <c r="E162" s="94"/>
      <c r="F162" s="94"/>
      <c r="G162" s="94"/>
      <c r="H162" s="94"/>
      <c r="I162"/>
      <c r="J162" s="95" t="s">
        <v>210</v>
      </c>
      <c r="K162" s="84"/>
      <c r="L162" s="84"/>
      <c r="M162" s="84"/>
      <c r="N162" s="84"/>
      <c r="S162" s="146"/>
      <c r="T162"/>
      <c r="U162" s="145"/>
    </row>
    <row r="163" spans="1:21" ht="19.5" hidden="1" customHeight="1" x14ac:dyDescent="0.3">
      <c r="A163"/>
      <c r="B163"/>
      <c r="C163"/>
      <c r="D163"/>
      <c r="E163" s="91"/>
      <c r="F163" s="91"/>
      <c r="G163" s="91"/>
      <c r="H163" s="91"/>
      <c r="I163" s="91"/>
      <c r="J163" s="91"/>
      <c r="K163" s="84"/>
      <c r="L163" s="84"/>
      <c r="M163" s="84"/>
      <c r="N163" s="84"/>
      <c r="S163" s="146"/>
      <c r="T163"/>
      <c r="U163" s="145"/>
    </row>
    <row r="164" spans="1:21" ht="19.5" hidden="1" customHeight="1" x14ac:dyDescent="0.3">
      <c r="A164" s="92" t="s">
        <v>211</v>
      </c>
      <c r="B164" s="5"/>
      <c r="C164" s="5"/>
      <c r="D164" s="5"/>
      <c r="E164" s="6"/>
      <c r="F164" s="6"/>
      <c r="G164" s="6"/>
      <c r="H164" s="6"/>
      <c r="I164" s="5"/>
      <c r="J164" s="95" t="s">
        <v>212</v>
      </c>
      <c r="K164" s="84"/>
      <c r="L164" s="84"/>
      <c r="M164" s="84"/>
      <c r="N164" s="84"/>
      <c r="S164" s="146"/>
      <c r="T164"/>
      <c r="U164" s="145"/>
    </row>
    <row r="165" spans="1:21" ht="15.75" hidden="1" customHeight="1" x14ac:dyDescent="0.3">
      <c r="A165" s="86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S165" s="146"/>
      <c r="T165"/>
      <c r="U165" s="145"/>
    </row>
    <row r="166" spans="1:21" ht="15.75" hidden="1" customHeight="1" x14ac:dyDescent="0.3">
      <c r="A166" s="86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S166" s="146"/>
      <c r="T166"/>
      <c r="U166" s="145"/>
    </row>
    <row r="167" spans="1:21" ht="15.75" customHeight="1" x14ac:dyDescent="0.3">
      <c r="A167" s="86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S167" s="150"/>
      <c r="T167"/>
      <c r="U167" s="145"/>
    </row>
    <row r="168" spans="1:21" ht="15.75" customHeight="1" x14ac:dyDescent="0.3">
      <c r="A168" s="63"/>
      <c r="B168" s="78"/>
      <c r="C168" s="79"/>
      <c r="D168" s="80"/>
      <c r="E168" s="79"/>
      <c r="F168" s="79"/>
      <c r="G168" s="79"/>
      <c r="H168" s="79"/>
      <c r="I168" s="79"/>
      <c r="J168" s="79"/>
      <c r="K168" s="79"/>
      <c r="L168" s="81"/>
      <c r="M168" s="81"/>
      <c r="N168" s="81"/>
      <c r="S168" s="150"/>
      <c r="T168"/>
      <c r="U168" s="145"/>
    </row>
    <row r="169" spans="1:21" ht="15.75" customHeight="1" x14ac:dyDescent="0.3">
      <c r="A169" s="63"/>
      <c r="B169" s="78"/>
      <c r="C169" s="79"/>
      <c r="D169" s="80"/>
      <c r="E169" s="79"/>
      <c r="F169" s="79"/>
      <c r="G169" s="79"/>
      <c r="H169" s="82"/>
      <c r="I169" s="79"/>
      <c r="J169" s="79"/>
      <c r="K169" s="79"/>
      <c r="L169" s="81"/>
      <c r="M169" s="81"/>
      <c r="N169" s="81"/>
      <c r="S169" s="150"/>
      <c r="T169"/>
      <c r="U169" s="145"/>
    </row>
    <row r="170" spans="1:21" ht="18.75" x14ac:dyDescent="0.3">
      <c r="S170" s="150"/>
      <c r="T170"/>
      <c r="U170" s="145"/>
    </row>
    <row r="171" spans="1:21" ht="28.5" customHeight="1" x14ac:dyDescent="0.3">
      <c r="S171" s="150"/>
      <c r="T171"/>
      <c r="U171" s="145"/>
    </row>
    <row r="172" spans="1:21" ht="28.5" customHeight="1" x14ac:dyDescent="0.3">
      <c r="S172" s="150"/>
      <c r="T172"/>
      <c r="U172" s="145"/>
    </row>
    <row r="173" spans="1:21" ht="28.5" customHeight="1" x14ac:dyDescent="0.25">
      <c r="T173"/>
      <c r="U173" s="145"/>
    </row>
    <row r="174" spans="1:21" ht="28.5" customHeight="1" x14ac:dyDescent="0.25">
      <c r="T174"/>
      <c r="U174" s="145"/>
    </row>
    <row r="175" spans="1:21" ht="28.5" customHeight="1" x14ac:dyDescent="0.25">
      <c r="T175"/>
      <c r="U175" s="145"/>
    </row>
    <row r="176" spans="1:21" ht="28.5" customHeight="1" x14ac:dyDescent="0.25">
      <c r="T176"/>
      <c r="U176" s="145"/>
    </row>
    <row r="177" spans="20:21" ht="28.5" customHeight="1" x14ac:dyDescent="0.25">
      <c r="T177"/>
      <c r="U177" s="145"/>
    </row>
    <row r="178" spans="20:21" ht="28.5" customHeight="1" x14ac:dyDescent="0.25">
      <c r="T178"/>
      <c r="U178" s="145"/>
    </row>
    <row r="179" spans="20:21" ht="28.5" customHeight="1" x14ac:dyDescent="0.25">
      <c r="T179"/>
      <c r="U179" s="145"/>
    </row>
    <row r="180" spans="20:21" ht="28.5" customHeight="1" x14ac:dyDescent="0.25">
      <c r="T180"/>
      <c r="U180" s="145"/>
    </row>
    <row r="181" spans="20:21" ht="28.5" customHeight="1" x14ac:dyDescent="0.25">
      <c r="T181"/>
      <c r="U181" s="145"/>
    </row>
    <row r="182" spans="20:21" ht="28.5" customHeight="1" x14ac:dyDescent="0.25">
      <c r="T182"/>
      <c r="U182" s="145"/>
    </row>
    <row r="183" spans="20:21" ht="28.5" customHeight="1" x14ac:dyDescent="0.25">
      <c r="T183"/>
      <c r="U183" s="145"/>
    </row>
    <row r="184" spans="20:21" ht="28.5" customHeight="1" x14ac:dyDescent="0.25">
      <c r="T184"/>
      <c r="U184" s="145"/>
    </row>
    <row r="185" spans="20:21" ht="28.5" customHeight="1" x14ac:dyDescent="0.25">
      <c r="T185"/>
      <c r="U185" s="145"/>
    </row>
    <row r="186" spans="20:21" ht="28.5" customHeight="1" x14ac:dyDescent="0.25">
      <c r="T186"/>
      <c r="U186" s="145"/>
    </row>
    <row r="187" spans="20:21" ht="28.5" customHeight="1" x14ac:dyDescent="0.25">
      <c r="T187"/>
      <c r="U187" s="145"/>
    </row>
    <row r="188" spans="20:21" ht="28.5" customHeight="1" x14ac:dyDescent="0.25">
      <c r="T188"/>
      <c r="U188" s="145"/>
    </row>
    <row r="189" spans="20:21" ht="28.5" customHeight="1" x14ac:dyDescent="0.25">
      <c r="T189"/>
      <c r="U189" s="145"/>
    </row>
    <row r="190" spans="20:21" ht="28.5" customHeight="1" x14ac:dyDescent="0.25">
      <c r="T190"/>
      <c r="U190" s="145"/>
    </row>
    <row r="191" spans="20:21" ht="28.5" customHeight="1" x14ac:dyDescent="0.25">
      <c r="T191"/>
      <c r="U191" s="145"/>
    </row>
    <row r="192" spans="20:21" ht="28.5" customHeight="1" x14ac:dyDescent="0.25">
      <c r="T192"/>
      <c r="U192" s="145"/>
    </row>
    <row r="193" spans="20:21" ht="28.5" customHeight="1" x14ac:dyDescent="0.25">
      <c r="T193"/>
      <c r="U193" s="145"/>
    </row>
    <row r="194" spans="20:21" ht="28.5" customHeight="1" x14ac:dyDescent="0.25">
      <c r="T194"/>
      <c r="U194" s="145"/>
    </row>
    <row r="195" spans="20:21" ht="28.5" customHeight="1" x14ac:dyDescent="0.25">
      <c r="T195"/>
      <c r="U195" s="145"/>
    </row>
    <row r="196" spans="20:21" ht="28.5" customHeight="1" x14ac:dyDescent="0.25">
      <c r="T196"/>
      <c r="U196" s="145"/>
    </row>
    <row r="197" spans="20:21" ht="28.5" customHeight="1" x14ac:dyDescent="0.25">
      <c r="T197"/>
      <c r="U197" s="145"/>
    </row>
    <row r="198" spans="20:21" ht="28.5" customHeight="1" x14ac:dyDescent="0.25">
      <c r="T198"/>
      <c r="U198" s="145"/>
    </row>
    <row r="199" spans="20:21" ht="28.5" customHeight="1" x14ac:dyDescent="0.25">
      <c r="T199"/>
      <c r="U199" s="145"/>
    </row>
    <row r="200" spans="20:21" ht="28.5" customHeight="1" x14ac:dyDescent="0.25">
      <c r="T200"/>
      <c r="U200" s="145"/>
    </row>
    <row r="201" spans="20:21" ht="28.5" customHeight="1" x14ac:dyDescent="0.25">
      <c r="T201"/>
      <c r="U201" s="145"/>
    </row>
    <row r="202" spans="20:21" ht="28.5" customHeight="1" x14ac:dyDescent="0.25">
      <c r="T202"/>
      <c r="U202" s="145"/>
    </row>
    <row r="203" spans="20:21" ht="28.5" customHeight="1" x14ac:dyDescent="0.25">
      <c r="T203"/>
      <c r="U203" s="145"/>
    </row>
    <row r="204" spans="20:21" ht="28.5" customHeight="1" x14ac:dyDescent="0.25">
      <c r="T204"/>
      <c r="U204" s="145"/>
    </row>
    <row r="205" spans="20:21" ht="28.5" customHeight="1" x14ac:dyDescent="0.25">
      <c r="T205"/>
      <c r="U205" s="145"/>
    </row>
    <row r="206" spans="20:21" ht="28.5" customHeight="1" x14ac:dyDescent="0.25">
      <c r="T206"/>
      <c r="U206" s="145"/>
    </row>
    <row r="207" spans="20:21" ht="28.5" customHeight="1" x14ac:dyDescent="0.25">
      <c r="T207"/>
      <c r="U207" s="145"/>
    </row>
    <row r="208" spans="20:21" ht="28.5" customHeight="1" x14ac:dyDescent="0.25">
      <c r="T208"/>
      <c r="U208" s="145"/>
    </row>
    <row r="209" spans="20:21" ht="28.5" customHeight="1" x14ac:dyDescent="0.25">
      <c r="T209"/>
      <c r="U209" s="145"/>
    </row>
    <row r="210" spans="20:21" ht="28.5" customHeight="1" x14ac:dyDescent="0.25">
      <c r="T210"/>
      <c r="U210" s="145"/>
    </row>
    <row r="211" spans="20:21" ht="28.5" customHeight="1" x14ac:dyDescent="0.25">
      <c r="T211"/>
      <c r="U211" s="145"/>
    </row>
    <row r="212" spans="20:21" ht="28.5" customHeight="1" x14ac:dyDescent="0.25">
      <c r="T212"/>
      <c r="U212" s="145"/>
    </row>
    <row r="213" spans="20:21" ht="28.5" customHeight="1" x14ac:dyDescent="0.25">
      <c r="T213"/>
      <c r="U213" s="145"/>
    </row>
    <row r="214" spans="20:21" ht="28.5" customHeight="1" x14ac:dyDescent="0.25">
      <c r="T214"/>
      <c r="U214" s="145"/>
    </row>
    <row r="215" spans="20:21" ht="28.5" customHeight="1" x14ac:dyDescent="0.25">
      <c r="T215"/>
      <c r="U215" s="145"/>
    </row>
    <row r="216" spans="20:21" ht="28.5" customHeight="1" x14ac:dyDescent="0.25">
      <c r="T216"/>
      <c r="U216" s="145"/>
    </row>
    <row r="217" spans="20:21" ht="28.5" customHeight="1" x14ac:dyDescent="0.25">
      <c r="T217"/>
      <c r="U217" s="145"/>
    </row>
    <row r="218" spans="20:21" ht="28.5" customHeight="1" x14ac:dyDescent="0.25">
      <c r="T218"/>
      <c r="U218" s="145"/>
    </row>
    <row r="219" spans="20:21" ht="28.5" customHeight="1" x14ac:dyDescent="0.25">
      <c r="T219"/>
      <c r="U219" s="145"/>
    </row>
    <row r="220" spans="20:21" ht="28.5" customHeight="1" x14ac:dyDescent="0.25">
      <c r="T220"/>
      <c r="U220" s="145"/>
    </row>
    <row r="221" spans="20:21" ht="28.5" customHeight="1" x14ac:dyDescent="0.25">
      <c r="T221"/>
      <c r="U221" s="145"/>
    </row>
    <row r="222" spans="20:21" ht="28.5" customHeight="1" x14ac:dyDescent="0.25">
      <c r="T222"/>
      <c r="U222" s="145"/>
    </row>
    <row r="223" spans="20:21" ht="28.5" customHeight="1" x14ac:dyDescent="0.25">
      <c r="T223"/>
      <c r="U223" s="145"/>
    </row>
    <row r="224" spans="20:21" ht="28.5" customHeight="1" x14ac:dyDescent="0.25">
      <c r="T224"/>
      <c r="U224" s="145"/>
    </row>
    <row r="225" spans="20:21" ht="28.5" customHeight="1" x14ac:dyDescent="0.25">
      <c r="T225"/>
      <c r="U225" s="145"/>
    </row>
    <row r="226" spans="20:21" ht="28.5" customHeight="1" x14ac:dyDescent="0.25">
      <c r="T226"/>
      <c r="U226" s="145"/>
    </row>
    <row r="227" spans="20:21" ht="28.5" customHeight="1" x14ac:dyDescent="0.25">
      <c r="T227"/>
      <c r="U227" s="145"/>
    </row>
    <row r="228" spans="20:21" ht="28.5" customHeight="1" x14ac:dyDescent="0.25">
      <c r="T228"/>
      <c r="U228" s="145"/>
    </row>
    <row r="229" spans="20:21" ht="28.5" customHeight="1" x14ac:dyDescent="0.25">
      <c r="T229"/>
      <c r="U229" s="145"/>
    </row>
    <row r="230" spans="20:21" ht="28.5" customHeight="1" x14ac:dyDescent="0.25">
      <c r="T230"/>
      <c r="U230" s="145"/>
    </row>
    <row r="231" spans="20:21" ht="28.5" customHeight="1" x14ac:dyDescent="0.25">
      <c r="T231"/>
      <c r="U231" s="145"/>
    </row>
    <row r="232" spans="20:21" ht="28.5" customHeight="1" x14ac:dyDescent="0.25">
      <c r="T232"/>
      <c r="U232" s="145"/>
    </row>
    <row r="233" spans="20:21" ht="28.5" customHeight="1" x14ac:dyDescent="0.25">
      <c r="T233"/>
      <c r="U233" s="145"/>
    </row>
    <row r="234" spans="20:21" ht="28.5" customHeight="1" x14ac:dyDescent="0.25">
      <c r="T234"/>
      <c r="U234" s="145"/>
    </row>
    <row r="235" spans="20:21" ht="28.5" customHeight="1" x14ac:dyDescent="0.25">
      <c r="T235"/>
      <c r="U235" s="145"/>
    </row>
    <row r="236" spans="20:21" ht="28.5" customHeight="1" x14ac:dyDescent="0.25">
      <c r="T236"/>
      <c r="U236" s="145"/>
    </row>
    <row r="237" spans="20:21" ht="28.5" customHeight="1" x14ac:dyDescent="0.25">
      <c r="T237"/>
      <c r="U237" s="145"/>
    </row>
    <row r="238" spans="20:21" ht="28.5" customHeight="1" x14ac:dyDescent="0.25">
      <c r="T238"/>
      <c r="U238" s="145"/>
    </row>
    <row r="239" spans="20:21" ht="28.5" customHeight="1" x14ac:dyDescent="0.25">
      <c r="T239"/>
      <c r="U239" s="145"/>
    </row>
    <row r="240" spans="20:21" ht="28.5" customHeight="1" x14ac:dyDescent="0.25">
      <c r="T240"/>
      <c r="U240" s="145"/>
    </row>
    <row r="241" spans="20:21" ht="28.5" customHeight="1" x14ac:dyDescent="0.25">
      <c r="T241"/>
      <c r="U241" s="145"/>
    </row>
    <row r="242" spans="20:21" ht="28.5" customHeight="1" x14ac:dyDescent="0.25">
      <c r="T242"/>
      <c r="U242" s="145"/>
    </row>
    <row r="243" spans="20:21" ht="28.5" customHeight="1" x14ac:dyDescent="0.25">
      <c r="T243"/>
      <c r="U243" s="145"/>
    </row>
    <row r="244" spans="20:21" ht="28.5" customHeight="1" x14ac:dyDescent="0.25">
      <c r="T244"/>
      <c r="U244" s="145"/>
    </row>
    <row r="245" spans="20:21" ht="28.5" customHeight="1" x14ac:dyDescent="0.25">
      <c r="T245"/>
      <c r="U245" s="145"/>
    </row>
    <row r="246" spans="20:21" ht="28.5" customHeight="1" x14ac:dyDescent="0.25">
      <c r="T246"/>
      <c r="U246" s="145"/>
    </row>
    <row r="247" spans="20:21" ht="28.5" customHeight="1" x14ac:dyDescent="0.25">
      <c r="T247"/>
      <c r="U247" s="145"/>
    </row>
    <row r="248" spans="20:21" ht="28.5" customHeight="1" x14ac:dyDescent="0.25">
      <c r="T248"/>
      <c r="U248" s="145"/>
    </row>
    <row r="249" spans="20:21" ht="28.5" customHeight="1" x14ac:dyDescent="0.25">
      <c r="T249"/>
      <c r="U249" s="145"/>
    </row>
    <row r="250" spans="20:21" ht="28.5" customHeight="1" x14ac:dyDescent="0.25">
      <c r="T250"/>
      <c r="U250" s="145"/>
    </row>
    <row r="251" spans="20:21" ht="28.5" customHeight="1" x14ac:dyDescent="0.25">
      <c r="T251"/>
      <c r="U251" s="145"/>
    </row>
    <row r="252" spans="20:21" ht="28.5" customHeight="1" x14ac:dyDescent="0.25">
      <c r="T252"/>
      <c r="U252" s="145"/>
    </row>
    <row r="253" spans="20:21" ht="28.5" customHeight="1" x14ac:dyDescent="0.25">
      <c r="T253"/>
      <c r="U253" s="145"/>
    </row>
    <row r="254" spans="20:21" ht="28.5" customHeight="1" x14ac:dyDescent="0.25">
      <c r="T254"/>
      <c r="U254" s="145"/>
    </row>
    <row r="255" spans="20:21" ht="28.5" customHeight="1" x14ac:dyDescent="0.25">
      <c r="T255"/>
      <c r="U255" s="145"/>
    </row>
    <row r="256" spans="20:21" ht="28.5" customHeight="1" x14ac:dyDescent="0.25">
      <c r="T256"/>
      <c r="U256" s="145"/>
    </row>
    <row r="257" spans="20:21" ht="28.5" customHeight="1" x14ac:dyDescent="0.25">
      <c r="T257"/>
      <c r="U257" s="145"/>
    </row>
    <row r="258" spans="20:21" ht="28.5" customHeight="1" x14ac:dyDescent="0.25">
      <c r="T258"/>
      <c r="U258" s="145"/>
    </row>
    <row r="259" spans="20:21" ht="28.5" customHeight="1" x14ac:dyDescent="0.25">
      <c r="T259"/>
      <c r="U259" s="145"/>
    </row>
    <row r="260" spans="20:21" ht="28.5" customHeight="1" x14ac:dyDescent="0.25">
      <c r="T260"/>
      <c r="U260" s="145"/>
    </row>
    <row r="261" spans="20:21" ht="28.5" customHeight="1" x14ac:dyDescent="0.25">
      <c r="T261"/>
      <c r="U261" s="145"/>
    </row>
    <row r="262" spans="20:21" ht="28.5" customHeight="1" x14ac:dyDescent="0.25">
      <c r="T262"/>
      <c r="U262" s="145"/>
    </row>
    <row r="263" spans="20:21" ht="28.5" customHeight="1" x14ac:dyDescent="0.25">
      <c r="T263"/>
      <c r="U263" s="145"/>
    </row>
    <row r="264" spans="20:21" ht="28.5" customHeight="1" x14ac:dyDescent="0.25">
      <c r="T264"/>
      <c r="U264" s="145"/>
    </row>
    <row r="265" spans="20:21" ht="28.5" customHeight="1" x14ac:dyDescent="0.25">
      <c r="T265"/>
      <c r="U265" s="145"/>
    </row>
    <row r="266" spans="20:21" ht="28.5" customHeight="1" x14ac:dyDescent="0.25">
      <c r="T266"/>
      <c r="U266" s="145"/>
    </row>
    <row r="267" spans="20:21" ht="28.5" customHeight="1" x14ac:dyDescent="0.25">
      <c r="T267"/>
      <c r="U267" s="145"/>
    </row>
    <row r="268" spans="20:21" ht="28.5" customHeight="1" x14ac:dyDescent="0.25">
      <c r="T268"/>
      <c r="U268" s="145"/>
    </row>
    <row r="269" spans="20:21" ht="28.5" customHeight="1" x14ac:dyDescent="0.25">
      <c r="T269"/>
      <c r="U269" s="145"/>
    </row>
    <row r="270" spans="20:21" ht="28.5" customHeight="1" x14ac:dyDescent="0.25">
      <c r="T270"/>
      <c r="U270" s="145"/>
    </row>
    <row r="271" spans="20:21" ht="28.5" customHeight="1" x14ac:dyDescent="0.25">
      <c r="T271"/>
      <c r="U271" s="145"/>
    </row>
    <row r="272" spans="20:21" ht="28.5" customHeight="1" x14ac:dyDescent="0.25">
      <c r="T272"/>
      <c r="U272" s="145"/>
    </row>
    <row r="273" spans="20:22" ht="28.5" customHeight="1" x14ac:dyDescent="0.25">
      <c r="T273"/>
      <c r="U273" s="145"/>
    </row>
    <row r="274" spans="20:22" ht="28.5" customHeight="1" x14ac:dyDescent="0.25">
      <c r="T274"/>
      <c r="U274" s="145"/>
    </row>
    <row r="275" spans="20:22" ht="28.5" customHeight="1" x14ac:dyDescent="0.25">
      <c r="T275"/>
      <c r="U275" s="145"/>
    </row>
    <row r="276" spans="20:22" ht="28.5" customHeight="1" x14ac:dyDescent="0.25">
      <c r="T276"/>
      <c r="U276" s="145"/>
    </row>
    <row r="277" spans="20:22" ht="28.5" customHeight="1" x14ac:dyDescent="0.25">
      <c r="T277"/>
      <c r="U277" s="145"/>
    </row>
    <row r="278" spans="20:22" ht="28.5" customHeight="1" x14ac:dyDescent="0.25">
      <c r="T278"/>
      <c r="U278" s="145"/>
    </row>
    <row r="279" spans="20:22" ht="28.5" customHeight="1" x14ac:dyDescent="0.25">
      <c r="T279"/>
      <c r="U279" s="145"/>
    </row>
    <row r="280" spans="20:22" ht="28.5" customHeight="1" x14ac:dyDescent="0.25">
      <c r="T280"/>
      <c r="U280" s="145"/>
    </row>
    <row r="281" spans="20:22" ht="28.5" customHeight="1" x14ac:dyDescent="0.25">
      <c r="T281"/>
      <c r="U281" s="145"/>
    </row>
    <row r="282" spans="20:22" ht="28.5" customHeight="1" x14ac:dyDescent="0.25">
      <c r="T282"/>
      <c r="U282" s="145"/>
    </row>
    <row r="283" spans="20:22" ht="28.5" customHeight="1" x14ac:dyDescent="0.25">
      <c r="T283"/>
      <c r="U283" s="145"/>
    </row>
    <row r="284" spans="20:22" ht="28.5" customHeight="1" x14ac:dyDescent="0.25">
      <c r="T284"/>
      <c r="U284" s="145"/>
    </row>
    <row r="285" spans="20:22" ht="28.5" customHeight="1" x14ac:dyDescent="0.25">
      <c r="T285"/>
      <c r="U285" s="145"/>
    </row>
    <row r="286" spans="20:22" ht="28.5" customHeight="1" x14ac:dyDescent="0.25">
      <c r="T286"/>
      <c r="U286" s="145"/>
    </row>
    <row r="287" spans="20:22" ht="28.5" customHeight="1" x14ac:dyDescent="0.25">
      <c r="T287" s="154"/>
      <c r="U287" s="155"/>
      <c r="V287" s="151"/>
    </row>
    <row r="288" spans="20:22" ht="28.5" customHeight="1" x14ac:dyDescent="0.25">
      <c r="T288"/>
      <c r="U288" s="145"/>
    </row>
    <row r="289" spans="20:21" ht="28.5" customHeight="1" x14ac:dyDescent="0.25">
      <c r="T289"/>
      <c r="U289" s="145"/>
    </row>
    <row r="290" spans="20:21" ht="28.5" customHeight="1" x14ac:dyDescent="0.25">
      <c r="T290"/>
      <c r="U290" s="145"/>
    </row>
    <row r="291" spans="20:21" ht="28.5" customHeight="1" x14ac:dyDescent="0.25">
      <c r="T291"/>
      <c r="U291" s="145"/>
    </row>
    <row r="292" spans="20:21" ht="28.5" customHeight="1" x14ac:dyDescent="0.25">
      <c r="T292"/>
      <c r="U292" s="145"/>
    </row>
    <row r="293" spans="20:21" ht="28.5" customHeight="1" x14ac:dyDescent="0.25">
      <c r="T293"/>
      <c r="U293" s="145"/>
    </row>
    <row r="294" spans="20:21" ht="28.5" customHeight="1" x14ac:dyDescent="0.25">
      <c r="T294"/>
      <c r="U294" s="145"/>
    </row>
    <row r="295" spans="20:21" ht="28.5" customHeight="1" x14ac:dyDescent="0.25">
      <c r="T295"/>
      <c r="U295" s="145"/>
    </row>
    <row r="296" spans="20:21" ht="28.5" customHeight="1" x14ac:dyDescent="0.25">
      <c r="T296"/>
      <c r="U296" s="145"/>
    </row>
    <row r="297" spans="20:21" ht="28.5" customHeight="1" x14ac:dyDescent="0.25">
      <c r="T297"/>
      <c r="U297" s="145"/>
    </row>
    <row r="298" spans="20:21" ht="28.5" customHeight="1" x14ac:dyDescent="0.25">
      <c r="T298"/>
      <c r="U298" s="145"/>
    </row>
    <row r="299" spans="20:21" ht="28.5" customHeight="1" x14ac:dyDescent="0.25">
      <c r="T299"/>
      <c r="U299" s="145"/>
    </row>
    <row r="300" spans="20:21" ht="28.5" customHeight="1" x14ac:dyDescent="0.25">
      <c r="T300"/>
      <c r="U300" s="145"/>
    </row>
    <row r="301" spans="20:21" ht="28.5" customHeight="1" x14ac:dyDescent="0.25">
      <c r="T301"/>
      <c r="U301" s="145"/>
    </row>
    <row r="302" spans="20:21" ht="28.5" customHeight="1" x14ac:dyDescent="0.25">
      <c r="T302"/>
      <c r="U302" s="145"/>
    </row>
    <row r="303" spans="20:21" ht="28.5" customHeight="1" x14ac:dyDescent="0.25">
      <c r="T303"/>
      <c r="U303" s="145"/>
    </row>
    <row r="304" spans="20:21" ht="28.5" customHeight="1" x14ac:dyDescent="0.25">
      <c r="T304"/>
      <c r="U304" s="145"/>
    </row>
    <row r="305" spans="20:21" ht="28.5" customHeight="1" x14ac:dyDescent="0.25">
      <c r="T305"/>
      <c r="U305" s="145"/>
    </row>
    <row r="306" spans="20:21" ht="28.5" customHeight="1" x14ac:dyDescent="0.25">
      <c r="T306"/>
      <c r="U306" s="145"/>
    </row>
    <row r="307" spans="20:21" ht="28.5" customHeight="1" x14ac:dyDescent="0.25">
      <c r="T307"/>
      <c r="U307" s="145"/>
    </row>
    <row r="308" spans="20:21" ht="28.5" customHeight="1" x14ac:dyDescent="0.25">
      <c r="T308"/>
      <c r="U308" s="145"/>
    </row>
    <row r="309" spans="20:21" ht="28.5" customHeight="1" x14ac:dyDescent="0.25">
      <c r="T309"/>
      <c r="U309" s="145"/>
    </row>
    <row r="310" spans="20:21" ht="28.5" customHeight="1" x14ac:dyDescent="0.25">
      <c r="T310"/>
      <c r="U310" s="145"/>
    </row>
  </sheetData>
  <mergeCells count="20">
    <mergeCell ref="A1:D1"/>
    <mergeCell ref="G1:J1"/>
    <mergeCell ref="L1:O1"/>
    <mergeCell ref="A2:D2"/>
    <mergeCell ref="G2:J2"/>
    <mergeCell ref="L6:O6"/>
    <mergeCell ref="A38:M38"/>
    <mergeCell ref="A139:M139"/>
    <mergeCell ref="A3:D3"/>
    <mergeCell ref="G3:J3"/>
    <mergeCell ref="A4:D4"/>
    <mergeCell ref="G5:J5"/>
    <mergeCell ref="A6:D6"/>
    <mergeCell ref="G6:J6"/>
    <mergeCell ref="A158:M158"/>
    <mergeCell ref="A9:M9"/>
    <mergeCell ref="A53:M53"/>
    <mergeCell ref="A12:M12"/>
    <mergeCell ref="A8:O8"/>
    <mergeCell ref="A157:C157"/>
  </mergeCells>
  <pageMargins left="0.23622047244094491" right="0.23622047244094491" top="0.47244094488188981" bottom="0.39370078740157483" header="0.31496062992125984" footer="0.31496062992125984"/>
  <pageSetup paperSize="9" scale="6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F72"/>
  <sheetViews>
    <sheetView topLeftCell="A36" workbookViewId="0">
      <selection activeCell="F4" sqref="F4:F72"/>
    </sheetView>
  </sheetViews>
  <sheetFormatPr defaultRowHeight="15" x14ac:dyDescent="0.25"/>
  <cols>
    <col min="5" max="5" width="41.28515625" bestFit="1" customWidth="1"/>
  </cols>
  <sheetData>
    <row r="4" spans="5:6" x14ac:dyDescent="0.25">
      <c r="E4" t="s">
        <v>274</v>
      </c>
      <c r="F4" s="145">
        <v>0.65</v>
      </c>
    </row>
    <row r="5" spans="5:6" x14ac:dyDescent="0.25">
      <c r="E5" t="s">
        <v>275</v>
      </c>
      <c r="F5" s="145">
        <v>0.11</v>
      </c>
    </row>
    <row r="6" spans="5:6" x14ac:dyDescent="0.25">
      <c r="E6" t="s">
        <v>312</v>
      </c>
      <c r="F6" s="145">
        <v>0.64100000000000001</v>
      </c>
    </row>
    <row r="7" spans="5:6" x14ac:dyDescent="0.25">
      <c r="E7" t="s">
        <v>276</v>
      </c>
      <c r="F7" s="145">
        <v>0.16400000000000001</v>
      </c>
    </row>
    <row r="8" spans="5:6" x14ac:dyDescent="0.25">
      <c r="E8" t="s">
        <v>313</v>
      </c>
      <c r="F8" s="145">
        <v>5.0999999999999997E-2</v>
      </c>
    </row>
    <row r="9" spans="5:6" x14ac:dyDescent="0.25">
      <c r="E9" t="s">
        <v>314</v>
      </c>
      <c r="F9" s="145">
        <v>0.46</v>
      </c>
    </row>
    <row r="10" spans="5:6" x14ac:dyDescent="0.25">
      <c r="E10" t="s">
        <v>315</v>
      </c>
      <c r="F10" s="145">
        <v>0.109</v>
      </c>
    </row>
    <row r="11" spans="5:6" x14ac:dyDescent="0.25">
      <c r="E11" t="s">
        <v>316</v>
      </c>
      <c r="F11" s="145">
        <v>5.5E-2</v>
      </c>
    </row>
    <row r="12" spans="5:6" x14ac:dyDescent="0.25">
      <c r="E12" t="s">
        <v>277</v>
      </c>
      <c r="F12" s="145">
        <v>0.67200000000000004</v>
      </c>
    </row>
    <row r="13" spans="5:6" x14ac:dyDescent="0.25">
      <c r="E13" t="s">
        <v>317</v>
      </c>
      <c r="F13" s="145">
        <v>0.38200000000000001</v>
      </c>
    </row>
    <row r="14" spans="5:6" x14ac:dyDescent="0.25">
      <c r="E14" t="s">
        <v>278</v>
      </c>
      <c r="F14" s="145">
        <v>0.161</v>
      </c>
    </row>
    <row r="15" spans="5:6" x14ac:dyDescent="0.25">
      <c r="E15" t="s">
        <v>279</v>
      </c>
      <c r="F15" s="145">
        <v>4.5999999999999999E-2</v>
      </c>
    </row>
    <row r="16" spans="5:6" x14ac:dyDescent="0.25">
      <c r="E16" t="s">
        <v>280</v>
      </c>
      <c r="F16" s="145">
        <v>4.5999999999999999E-2</v>
      </c>
    </row>
    <row r="17" spans="5:6" x14ac:dyDescent="0.25">
      <c r="E17" t="s">
        <v>319</v>
      </c>
      <c r="F17" s="145">
        <v>0.75600000000000001</v>
      </c>
    </row>
    <row r="18" spans="5:6" x14ac:dyDescent="0.25">
      <c r="E18" t="s">
        <v>281</v>
      </c>
      <c r="F18" s="145">
        <v>1.4E-2</v>
      </c>
    </row>
    <row r="19" spans="5:6" x14ac:dyDescent="0.25">
      <c r="E19" t="s">
        <v>282</v>
      </c>
      <c r="F19" s="145">
        <v>1E-3</v>
      </c>
    </row>
    <row r="20" spans="5:6" x14ac:dyDescent="0.25">
      <c r="E20" t="s">
        <v>283</v>
      </c>
      <c r="F20" s="145">
        <v>0.10199999999999999</v>
      </c>
    </row>
    <row r="21" spans="5:6" x14ac:dyDescent="0.25">
      <c r="E21" t="s">
        <v>284</v>
      </c>
      <c r="F21" s="145">
        <v>2.9000000000000001E-2</v>
      </c>
    </row>
    <row r="22" spans="5:6" x14ac:dyDescent="0.25">
      <c r="E22" t="s">
        <v>284</v>
      </c>
      <c r="F22" s="145">
        <v>4.0000000000000001E-3</v>
      </c>
    </row>
    <row r="23" spans="5:6" x14ac:dyDescent="0.25">
      <c r="E23" t="s">
        <v>285</v>
      </c>
      <c r="F23" s="145">
        <v>7.0000000000000001E-3</v>
      </c>
    </row>
    <row r="24" spans="5:6" x14ac:dyDescent="0.25">
      <c r="E24" t="s">
        <v>318</v>
      </c>
      <c r="F24" s="145">
        <v>3.5000000000000003E-2</v>
      </c>
    </row>
    <row r="25" spans="5:6" x14ac:dyDescent="0.25">
      <c r="E25" t="s">
        <v>320</v>
      </c>
      <c r="F25" s="145">
        <v>0.17699999999999999</v>
      </c>
    </row>
    <row r="26" spans="5:6" x14ac:dyDescent="0.25">
      <c r="E26" t="s">
        <v>322</v>
      </c>
      <c r="F26" s="145">
        <v>0.435</v>
      </c>
    </row>
    <row r="27" spans="5:6" x14ac:dyDescent="0.25">
      <c r="E27" t="s">
        <v>321</v>
      </c>
      <c r="F27" s="145">
        <v>4.7E-2</v>
      </c>
    </row>
    <row r="28" spans="5:6" x14ac:dyDescent="0.25">
      <c r="E28" t="s">
        <v>286</v>
      </c>
      <c r="F28" s="145">
        <v>4.3999999999999997E-2</v>
      </c>
    </row>
    <row r="29" spans="5:6" x14ac:dyDescent="0.25">
      <c r="E29" t="s">
        <v>287</v>
      </c>
      <c r="F29" s="145">
        <v>0.495</v>
      </c>
    </row>
    <row r="30" spans="5:6" x14ac:dyDescent="0.25">
      <c r="E30" t="s">
        <v>323</v>
      </c>
      <c r="F30" s="145">
        <v>6.0999999999999999E-2</v>
      </c>
    </row>
    <row r="31" spans="5:6" x14ac:dyDescent="0.25">
      <c r="E31" t="s">
        <v>324</v>
      </c>
      <c r="F31" s="145">
        <v>4.3999999999999997E-2</v>
      </c>
    </row>
    <row r="32" spans="5:6" x14ac:dyDescent="0.25">
      <c r="E32" t="s">
        <v>325</v>
      </c>
      <c r="F32" s="145">
        <v>0.33700000000000002</v>
      </c>
    </row>
    <row r="33" spans="5:6" x14ac:dyDescent="0.25">
      <c r="E33" t="s">
        <v>326</v>
      </c>
      <c r="F33" s="145">
        <v>7.9000000000000001E-2</v>
      </c>
    </row>
    <row r="34" spans="5:6" x14ac:dyDescent="0.25">
      <c r="E34" t="s">
        <v>327</v>
      </c>
      <c r="F34" s="145">
        <v>0.105</v>
      </c>
    </row>
    <row r="35" spans="5:6" x14ac:dyDescent="0.25">
      <c r="E35" t="s">
        <v>328</v>
      </c>
      <c r="F35" s="145">
        <v>6.7000000000000004E-2</v>
      </c>
    </row>
    <row r="36" spans="5:6" x14ac:dyDescent="0.25">
      <c r="E36" t="s">
        <v>288</v>
      </c>
      <c r="F36" s="145">
        <v>1E-3</v>
      </c>
    </row>
    <row r="37" spans="5:6" x14ac:dyDescent="0.25">
      <c r="E37" t="s">
        <v>329</v>
      </c>
      <c r="F37" s="145">
        <v>0.21299999999999999</v>
      </c>
    </row>
    <row r="38" spans="5:6" x14ac:dyDescent="0.25">
      <c r="E38" t="s">
        <v>330</v>
      </c>
      <c r="F38" s="145">
        <v>0.112</v>
      </c>
    </row>
    <row r="39" spans="5:6" x14ac:dyDescent="0.25">
      <c r="E39" t="s">
        <v>289</v>
      </c>
      <c r="F39" s="145">
        <v>1.2370000000000001</v>
      </c>
    </row>
    <row r="40" spans="5:6" x14ac:dyDescent="0.25">
      <c r="E40" t="s">
        <v>290</v>
      </c>
      <c r="F40" s="145">
        <v>0.24</v>
      </c>
    </row>
    <row r="41" spans="5:6" x14ac:dyDescent="0.25">
      <c r="E41" t="s">
        <v>291</v>
      </c>
      <c r="F41" s="145">
        <v>0.14699999999999999</v>
      </c>
    </row>
    <row r="42" spans="5:6" x14ac:dyDescent="0.25">
      <c r="E42" t="s">
        <v>292</v>
      </c>
      <c r="F42" s="145">
        <v>1.6E-2</v>
      </c>
    </row>
    <row r="43" spans="5:6" x14ac:dyDescent="0.25">
      <c r="E43" t="s">
        <v>293</v>
      </c>
      <c r="F43" s="145">
        <v>0.02</v>
      </c>
    </row>
    <row r="44" spans="5:6" x14ac:dyDescent="0.25">
      <c r="E44" t="s">
        <v>331</v>
      </c>
      <c r="F44" s="145">
        <v>0.17299999999999999</v>
      </c>
    </row>
    <row r="45" spans="5:6" x14ac:dyDescent="0.25">
      <c r="E45" t="s">
        <v>332</v>
      </c>
      <c r="F45" s="145">
        <v>6.4000000000000001E-2</v>
      </c>
    </row>
    <row r="46" spans="5:6" x14ac:dyDescent="0.25">
      <c r="E46" t="s">
        <v>333</v>
      </c>
      <c r="F46" s="145">
        <v>0.372</v>
      </c>
    </row>
    <row r="47" spans="5:6" x14ac:dyDescent="0.25">
      <c r="E47" t="s">
        <v>334</v>
      </c>
      <c r="F47" s="145">
        <v>0.495</v>
      </c>
    </row>
    <row r="48" spans="5:6" x14ac:dyDescent="0.25">
      <c r="E48" t="s">
        <v>294</v>
      </c>
      <c r="F48" s="145">
        <v>1E-3</v>
      </c>
    </row>
    <row r="49" spans="5:6" x14ac:dyDescent="0.25">
      <c r="E49" t="s">
        <v>295</v>
      </c>
      <c r="F49" s="145">
        <v>6.3680000000000003</v>
      </c>
    </row>
    <row r="50" spans="5:6" x14ac:dyDescent="0.25">
      <c r="E50" t="s">
        <v>296</v>
      </c>
      <c r="F50" s="145">
        <v>5.0259999999999998</v>
      </c>
    </row>
    <row r="51" spans="5:6" x14ac:dyDescent="0.25">
      <c r="E51" t="s">
        <v>297</v>
      </c>
      <c r="F51" s="145">
        <v>5.8999999999999997E-2</v>
      </c>
    </row>
    <row r="52" spans="5:6" x14ac:dyDescent="0.25">
      <c r="E52" t="s">
        <v>298</v>
      </c>
      <c r="F52" s="145">
        <v>8.9999999999999993E-3</v>
      </c>
    </row>
    <row r="53" spans="5:6" x14ac:dyDescent="0.25">
      <c r="E53" t="s">
        <v>335</v>
      </c>
      <c r="F53" s="145">
        <v>2.5000000000000001E-2</v>
      </c>
    </row>
    <row r="54" spans="5:6" x14ac:dyDescent="0.25">
      <c r="E54" t="s">
        <v>336</v>
      </c>
      <c r="F54" s="145">
        <v>0.23400000000000001</v>
      </c>
    </row>
    <row r="55" spans="5:6" x14ac:dyDescent="0.25">
      <c r="E55" t="s">
        <v>337</v>
      </c>
      <c r="F55" s="145">
        <v>0.16800000000000001</v>
      </c>
    </row>
    <row r="56" spans="5:6" x14ac:dyDescent="0.25">
      <c r="E56" t="s">
        <v>299</v>
      </c>
      <c r="F56" s="145">
        <v>0.89100000000000001</v>
      </c>
    </row>
    <row r="57" spans="5:6" x14ac:dyDescent="0.25">
      <c r="E57" t="s">
        <v>300</v>
      </c>
      <c r="F57" s="145">
        <v>2.7E-2</v>
      </c>
    </row>
    <row r="58" spans="5:6" x14ac:dyDescent="0.25">
      <c r="E58" t="s">
        <v>301</v>
      </c>
      <c r="F58" s="145">
        <v>6.2E-2</v>
      </c>
    </row>
    <row r="59" spans="5:6" x14ac:dyDescent="0.25">
      <c r="E59" t="s">
        <v>302</v>
      </c>
      <c r="F59" s="145">
        <v>0.19900000000000001</v>
      </c>
    </row>
    <row r="60" spans="5:6" x14ac:dyDescent="0.25">
      <c r="E60" t="s">
        <v>303</v>
      </c>
      <c r="F60" s="145">
        <v>0.09</v>
      </c>
    </row>
    <row r="61" spans="5:6" x14ac:dyDescent="0.25">
      <c r="E61" t="s">
        <v>304</v>
      </c>
      <c r="F61" s="145">
        <v>0.128</v>
      </c>
    </row>
    <row r="62" spans="5:6" x14ac:dyDescent="0.25">
      <c r="E62" t="s">
        <v>305</v>
      </c>
      <c r="F62" s="145">
        <v>3.0000000000000001E-3</v>
      </c>
    </row>
    <row r="63" spans="5:6" x14ac:dyDescent="0.25">
      <c r="E63" t="s">
        <v>306</v>
      </c>
      <c r="F63" s="145">
        <v>0.44500000000000001</v>
      </c>
    </row>
    <row r="64" spans="5:6" x14ac:dyDescent="0.25">
      <c r="E64" t="s">
        <v>338</v>
      </c>
      <c r="F64" s="145">
        <v>0.5</v>
      </c>
    </row>
    <row r="65" spans="5:6" x14ac:dyDescent="0.25">
      <c r="E65" t="s">
        <v>307</v>
      </c>
      <c r="F65" s="145">
        <v>0.106</v>
      </c>
    </row>
    <row r="66" spans="5:6" x14ac:dyDescent="0.25">
      <c r="E66" t="s">
        <v>308</v>
      </c>
      <c r="F66" s="145">
        <v>3.4000000000000002E-2</v>
      </c>
    </row>
    <row r="67" spans="5:6" x14ac:dyDescent="0.25">
      <c r="E67" t="s">
        <v>309</v>
      </c>
      <c r="F67" s="145">
        <v>3.5999999999999997E-2</v>
      </c>
    </row>
    <row r="68" spans="5:6" x14ac:dyDescent="0.25">
      <c r="E68" t="s">
        <v>310</v>
      </c>
      <c r="F68" s="145">
        <v>9.9000000000000005E-2</v>
      </c>
    </row>
    <row r="69" spans="5:6" x14ac:dyDescent="0.25">
      <c r="E69" t="s">
        <v>264</v>
      </c>
      <c r="F69" s="145">
        <v>8.8999999999999996E-2</v>
      </c>
    </row>
    <row r="70" spans="5:6" x14ac:dyDescent="0.25">
      <c r="E70" t="s">
        <v>311</v>
      </c>
      <c r="F70" s="145">
        <v>0.111</v>
      </c>
    </row>
    <row r="71" spans="5:6" x14ac:dyDescent="0.25">
      <c r="E71" t="s">
        <v>339</v>
      </c>
      <c r="F71" s="145">
        <v>0.92400000000000004</v>
      </c>
    </row>
    <row r="72" spans="5:6" x14ac:dyDescent="0.25">
      <c r="E72" t="s">
        <v>340</v>
      </c>
      <c r="F72" s="145">
        <v>8.7999999999999995E-2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Лот 1</vt:lpstr>
      <vt:lpstr>Лот 2</vt:lpstr>
      <vt:lpstr>Лот 3</vt:lpstr>
      <vt:lpstr>Лот 4</vt:lpstr>
      <vt:lpstr>Лот 5</vt:lpstr>
      <vt:lpstr>Лот 6</vt:lpstr>
      <vt:lpstr>Лот 7</vt:lpstr>
      <vt:lpstr>Программа на 2016г 00га</vt:lpstr>
      <vt:lpstr>Лист1</vt:lpstr>
      <vt:lpstr>лот</vt:lpstr>
      <vt:lpstr>ЛОТ №0001</vt:lpstr>
      <vt:lpstr>'Программа на 2016г 00га'!Область_печати</vt:lpstr>
    </vt:vector>
  </TitlesOfParts>
  <Company>Gazprom-neft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Chebykin.MV</dc:creator>
  <cp:lastModifiedBy>Евгений Александрович Букетов</cp:lastModifiedBy>
  <cp:lastPrinted>2016-05-05T11:17:33Z</cp:lastPrinted>
  <dcterms:created xsi:type="dcterms:W3CDTF">2014-05-07T10:43:30Z</dcterms:created>
  <dcterms:modified xsi:type="dcterms:W3CDTF">2016-05-17T07:38:29Z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