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2." sheetId="22" r:id="rId1"/>
    <sheet name="Приложение 1 к форме 8.2." sheetId="20" r:id="rId2"/>
    <sheet name="Приложение 2 к форме 8.2" sheetId="21" r:id="rId3"/>
    <sheet name="приложение 3 к форме 8.2.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>#REF!</definedName>
    <definedName name="DiscontRate" localSheetId="1">#REF!</definedName>
    <definedName name="DiscontRate" localSheetId="2">#REF!</definedName>
    <definedName name="DiscontRate">#REF!</definedName>
    <definedName name="E114_">#N/A</definedName>
    <definedName name="Excel_BuiltIn_Print_Area_1" localSheetId="2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8.2'!$8:$8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8.2'!$A$1:$M$26</definedName>
    <definedName name="оборз" localSheetId="1">#REF!</definedName>
    <definedName name="оборз" localSheetId="2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>#REF!</definedName>
    <definedName name="ператр2" localSheetId="1">#REF!</definedName>
    <definedName name="ператр2" localSheetId="2">#REF!</definedName>
    <definedName name="ператр2">#REF!</definedName>
    <definedName name="перм" localSheetId="1">#REF!</definedName>
    <definedName name="перм" localSheetId="2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>#REF!</definedName>
    <definedName name="премввод" localSheetId="1">#REF!</definedName>
    <definedName name="премввод" localSheetId="2">#REF!</definedName>
    <definedName name="премввод">#REF!</definedName>
    <definedName name="прибыль" localSheetId="1">#REF!</definedName>
    <definedName name="прибыль" localSheetId="2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I69" i="23" l="1"/>
  <c r="F68" i="23"/>
  <c r="F67" i="23"/>
  <c r="I66" i="23"/>
  <c r="F65" i="23"/>
  <c r="F64" i="23"/>
  <c r="F63" i="23"/>
  <c r="F62" i="23"/>
  <c r="F61" i="23"/>
  <c r="F60" i="23"/>
  <c r="F59" i="23"/>
  <c r="I58" i="23"/>
  <c r="F57" i="23"/>
  <c r="F56" i="23"/>
  <c r="F55" i="23"/>
  <c r="F54" i="23"/>
  <c r="F53" i="23"/>
  <c r="F52" i="23"/>
  <c r="F51" i="23"/>
  <c r="I50" i="23"/>
  <c r="F49" i="23"/>
  <c r="F48" i="23"/>
  <c r="F47" i="23"/>
  <c r="I46" i="23"/>
  <c r="I45" i="23"/>
  <c r="I44" i="23"/>
  <c r="I43" i="23"/>
  <c r="F42" i="23"/>
  <c r="I41" i="23"/>
  <c r="I40" i="23"/>
  <c r="I39" i="23"/>
  <c r="I38" i="23"/>
  <c r="I37" i="23"/>
  <c r="I36" i="23"/>
  <c r="I35" i="23"/>
  <c r="I34" i="23"/>
  <c r="I33" i="23"/>
  <c r="I32" i="23"/>
  <c r="I31" i="23"/>
  <c r="I30" i="23"/>
  <c r="I29" i="23"/>
  <c r="I28" i="23"/>
  <c r="F27" i="23"/>
  <c r="F70" i="23" s="1"/>
  <c r="I26" i="23"/>
  <c r="I25" i="23"/>
  <c r="I24" i="23"/>
  <c r="I23" i="23"/>
  <c r="I22" i="23"/>
  <c r="I21" i="23"/>
  <c r="I20" i="23"/>
  <c r="I19" i="23"/>
  <c r="I18" i="23"/>
  <c r="I17" i="23"/>
  <c r="I16" i="23"/>
  <c r="I70" i="23" s="1"/>
  <c r="D51" i="22" l="1"/>
  <c r="D50" i="22"/>
  <c r="D27" i="22"/>
  <c r="D18" i="22"/>
  <c r="D12" i="22"/>
  <c r="E10" i="22"/>
  <c r="E11" i="22"/>
  <c r="B8" i="22"/>
  <c r="C8" i="22" s="1"/>
  <c r="D8" i="22" s="1"/>
  <c r="E8" i="22" s="1"/>
  <c r="F8" i="22" s="1"/>
  <c r="G8" i="22" s="1"/>
  <c r="H8" i="22" s="1"/>
  <c r="I8" i="22" s="1"/>
  <c r="J8" i="22" s="1"/>
  <c r="K8" i="22" s="1"/>
  <c r="L8" i="22" s="1"/>
  <c r="M8" i="22" s="1"/>
  <c r="N8" i="22" s="1"/>
  <c r="O8" i="22" s="1"/>
  <c r="P8" i="22" s="1"/>
  <c r="Q8" i="22" s="1"/>
  <c r="R8" i="22" s="1"/>
  <c r="S8" i="22" s="1"/>
  <c r="T8" i="22" s="1"/>
  <c r="U8" i="22" s="1"/>
  <c r="V8" i="22" s="1"/>
  <c r="W8" i="22" s="1"/>
  <c r="X8" i="22" s="1"/>
  <c r="Y8" i="22" s="1"/>
  <c r="E12" i="22" l="1"/>
  <c r="E13" i="22" s="1"/>
  <c r="D43" i="22"/>
  <c r="E19" i="22" l="1"/>
  <c r="E15" i="22"/>
  <c r="E18" i="22" l="1"/>
  <c r="E25" i="22" s="1"/>
  <c r="E27" i="22" l="1"/>
  <c r="E29" i="22" s="1"/>
  <c r="J19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<sst xmlns="http://schemas.openxmlformats.org/spreadsheetml/2006/main" count="338" uniqueCount="258">
  <si>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</si>
  <si>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</si>
  <si>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</si>
  <si>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</si>
  <si>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</si>
  <si>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</si>
  <si>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</si>
  <si>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</si>
  <si>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</si>
  <si>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</si>
  <si>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</si>
  <si>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</si>
  <si>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</si>
  <si>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</si>
  <si>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</si>
  <si>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</si>
  <si>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</si>
  <si>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</t>
  </si>
  <si>
    <t>№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</si>
  <si>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</si>
  <si>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</si>
  <si>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</si>
  <si>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</si>
  <si>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</si>
  <si>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</si>
  <si>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</si>
  <si>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</si>
  <si>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ВРзиС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</si>
  <si>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</si>
  <si>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</si>
  <si>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</si>
  <si>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</si>
  <si>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</si>
  <si>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</si>
  <si>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</si>
  <si>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</si>
  <si>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</si>
  <si>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</si>
  <si>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</si>
  <si>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</si>
  <si>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</si>
  <si>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</si>
  <si>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</si>
  <si>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 Прочие работы и затраты, в том числе:</t>
  </si>
  <si>
    <t xml:space="preserve">  - Зимнее удорожание</t>
  </si>
  <si>
    <t>и пр. в соответствии с условиями лота.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</si>
  <si>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</si>
  <si>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</si>
  <si>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</si>
  <si>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</si>
  <si>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руб./час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</si>
  <si>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</si>
  <si>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</si>
  <si>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</si>
  <si>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</si>
  <si>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t xml:space="preserve"> - 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</si>
  <si>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</si>
  <si>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</si>
  <si>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</si>
  <si>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</si>
  <si>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</si>
  <si>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</si>
  <si>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</si>
  <si>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</si>
  <si>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</si>
  <si>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</si>
  <si>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</si>
  <si>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</si>
  <si>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</si>
  <si>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</si>
  <si>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</si>
  <si>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</si>
  <si>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</si>
  <si>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</si>
  <si>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</si>
  <si>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</si>
  <si>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</si>
  <si>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</si>
  <si>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</si>
  <si>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</si>
  <si>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</si>
  <si>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</si>
  <si>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</si>
  <si>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</si>
  <si>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</si>
  <si>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</si>
  <si>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</si>
  <si>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</si>
  <si>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Оплата труда  основных рабочих</t>
  </si>
  <si>
    <t>Накладные расходы</t>
  </si>
  <si>
    <t>Сметная прибыль</t>
  </si>
  <si>
    <t>Стоимость объекта всего</t>
  </si>
  <si>
    <t>Стоимость материалов всего</t>
  </si>
  <si>
    <t>Оплата труда основных рабочих</t>
  </si>
  <si>
    <t>в том числе оплата труда механизаторов</t>
  </si>
  <si>
    <t>Стоимость оборудования</t>
  </si>
  <si>
    <t>Стоимость материалов</t>
  </si>
  <si>
    <t>Количество</t>
  </si>
  <si>
    <t>Стоимость МТР всего, (Приложение 3)</t>
  </si>
  <si>
    <t>Затраты на эксплуатацию машин и механизмов ( за вычетом гр. 9)</t>
  </si>
  <si>
    <t>Оплата труда механизаторов, тыс.руб.</t>
  </si>
  <si>
    <t xml:space="preserve">Накладные расходы 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</si>
  <si>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</si>
  <si>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ЭММ</t>
  </si>
  <si>
    <t>км</t>
  </si>
  <si>
    <t xml:space="preserve"> - Перебазировка техники (Приложение 1)</t>
  </si>
  <si>
    <t xml:space="preserve">  - Доставка материалов на объект (Приложение 2)</t>
  </si>
  <si>
    <t xml:space="preserve">  -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</si>
  <si>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>- Пусконаладочные работы</t>
  </si>
  <si>
    <t xml:space="preserve">Стоимость работ без учета  оборудования поставки Заказчика с НДС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</si>
  <si>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</si>
  <si>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Заработная плата рабочего </t>
  </si>
  <si>
    <t xml:space="preserve">перенести в Ценовые показатели ( Приложение 2 к лоту) </t>
  </si>
  <si>
    <t>Форма 8.2.</t>
  </si>
  <si>
    <t>Приложение 2 к форме 8.2.</t>
  </si>
  <si>
    <t>Приложение 1 к форме 8.2.</t>
  </si>
  <si>
    <t>Электрические воздушные линии 6 кВ  №2</t>
  </si>
  <si>
    <t>1446/2015</t>
  </si>
  <si>
    <r>
      <t xml:space="preserve">Наименование стройки: </t>
    </r>
    <r>
      <rPr>
        <sz val="10"/>
        <rFont val="Times New Roman"/>
        <family val="1"/>
        <charset val="204"/>
      </rPr>
      <t xml:space="preserve">Обустройство Ачимовского месторождения нефти. Кусты скважин №№29,3031 </t>
    </r>
    <r>
      <rPr>
        <b/>
        <sz val="10"/>
        <rFont val="Times New Roman"/>
        <family val="1"/>
        <charset val="204"/>
      </rPr>
      <t xml:space="preserve">объекта: </t>
    </r>
    <r>
      <rPr>
        <sz val="10"/>
        <rFont val="Times New Roman"/>
        <family val="1"/>
        <charset val="204"/>
      </rPr>
      <t>ВЛ-6кВ №2  на куст скважин №31</t>
    </r>
  </si>
  <si>
    <t xml:space="preserve">Заказчик:  </t>
  </si>
  <si>
    <t>Стройка:  Обустройство Ачимовского месторождения нефти. Кусты скважин №№29,30,31</t>
  </si>
  <si>
    <t>Объект: ВЛ-6кВ №2 на куст скважин №31</t>
  </si>
  <si>
    <t>Ориентировочная стоимость материалов</t>
  </si>
  <si>
    <t xml:space="preserve">           (Разделительная ведомость поставки материально-технических ресурсов </t>
  </si>
  <si>
    <t>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</si>
  <si>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</si>
  <si>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</si>
  <si>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</si>
  <si>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</si>
  <si>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</si>
  <si>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</si>
  <si>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</si>
  <si>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</si>
  <si>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>Кислород технический: газообразный</t>
  </si>
  <si>
    <t>м3</t>
  </si>
  <si>
    <t>26,4725</t>
  </si>
  <si>
    <t>Краски масляные земляные марки: МА-0115 мумия, сурик железный</t>
  </si>
  <si>
    <t>т</t>
  </si>
  <si>
    <t>0,0017</t>
  </si>
  <si>
    <t>Краска для наружных работ: черная, марок МА-015, ПФ-014</t>
  </si>
  <si>
    <t>0,044</t>
  </si>
  <si>
    <t>Поковки из квадратных заготовок, масса: 1,8 кг</t>
  </si>
  <si>
    <t>0,0236</t>
  </si>
  <si>
    <t>Смазка солидол жировой марки «Ж»</t>
  </si>
  <si>
    <t>0,0033</t>
  </si>
  <si>
    <t>Уайт-спирит</t>
  </si>
  <si>
    <t>0,0317</t>
  </si>
  <si>
    <t>Электроды диаметром: 4 мм Э42</t>
  </si>
  <si>
    <t>0,0012</t>
  </si>
  <si>
    <t>Электроды диаметром: 4 мм Э50</t>
  </si>
  <si>
    <t>0,0121</t>
  </si>
  <si>
    <t>Электроды диаметром: 5 мм Э42</t>
  </si>
  <si>
    <t>0,1167</t>
  </si>
  <si>
    <t>Электроды диаметром: 5 мм Э42А</t>
  </si>
  <si>
    <t>0,0645</t>
  </si>
  <si>
    <t>Ацетилен газообразный технический</t>
  </si>
  <si>
    <t>0,9388</t>
  </si>
  <si>
    <t>Сталь угловая равнополочная, марка стали: ВСт3кп2, размером 50x50x5 мм</t>
  </si>
  <si>
    <t>0,0928</t>
  </si>
  <si>
    <t>Бензин растворитель</t>
  </si>
  <si>
    <t>0,0003</t>
  </si>
  <si>
    <t>Ветошь</t>
  </si>
  <si>
    <t>кг</t>
  </si>
  <si>
    <t>2,495</t>
  </si>
  <si>
    <t>Краска БТ-177 серебристая</t>
  </si>
  <si>
    <t>0,1254</t>
  </si>
  <si>
    <t>Электроды диаметром: 4 мм Э42А</t>
  </si>
  <si>
    <t>Пропан-бутан, смесь техническая</t>
  </si>
  <si>
    <t>7,2886</t>
  </si>
  <si>
    <t>Смазка ЗЭС</t>
  </si>
  <si>
    <t>11,5</t>
  </si>
  <si>
    <t>Растворитель марки: Р-5</t>
  </si>
  <si>
    <t>0,0168</t>
  </si>
  <si>
    <t>Лесоматериалы круглые хвойных пород для строительства диаметром 14-24 см, длиной 3-6,5 м</t>
  </si>
  <si>
    <t>0,1699</t>
  </si>
  <si>
    <t>Грунтовка: ГФ-021 красно-коричневая</t>
  </si>
  <si>
    <t>0,1313</t>
  </si>
  <si>
    <t>Ксилол нефтяной марки А</t>
  </si>
  <si>
    <t>0,0401</t>
  </si>
  <si>
    <t>Лак БТ-577</t>
  </si>
  <si>
    <t>0,0113</t>
  </si>
  <si>
    <t>Эмаль ПФ-115 серая</t>
  </si>
  <si>
    <t>0,4104</t>
  </si>
  <si>
    <t>Лак битумный: БТ-123</t>
  </si>
  <si>
    <t>0,0016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</si>
  <si>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</si>
  <si>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Сталь круглая диаметром 20-22 мм</t>
  </si>
  <si>
    <t>0,1518</t>
  </si>
  <si>
    <t>Проволока из алюминия диаметром 3 мм</t>
  </si>
  <si>
    <t>0,0094</t>
  </si>
  <si>
    <t>Соединитель алюминиевых и сталеалюминиевых проводов (СОАС) 062-3</t>
  </si>
  <si>
    <t>шт.</t>
  </si>
  <si>
    <t>16</t>
  </si>
  <si>
    <t>Колпачки: полиэтиленовые</t>
  </si>
  <si>
    <t>660</t>
  </si>
  <si>
    <t>Вспомогательные ненормируемые материалы</t>
  </si>
  <si>
    <t>руб</t>
  </si>
  <si>
    <t>687,944</t>
  </si>
  <si>
    <t>Серьга СРС-7-16  (61,81/4,03)</t>
  </si>
  <si>
    <t>шт</t>
  </si>
  <si>
    <t>500</t>
  </si>
  <si>
    <t>Скоба СК-7-1а  (93,20/4,03)</t>
  </si>
  <si>
    <t>Изоляторы штыревые ШС-10Г</t>
  </si>
  <si>
    <t>320</t>
  </si>
  <si>
    <t>Эмаль КО-174</t>
  </si>
  <si>
    <t>0,0834</t>
  </si>
  <si>
    <t>Изоляторы  подвесные ПС-70Е</t>
  </si>
  <si>
    <t>160</t>
  </si>
  <si>
    <t>Звенья промежуточные ПРТ- 7-1</t>
  </si>
  <si>
    <t>100</t>
  </si>
  <si>
    <t>Сталь круглая д- 16 мм</t>
  </si>
  <si>
    <t>0,02193</t>
  </si>
  <si>
    <t>Сталь круглая д-18 мм</t>
  </si>
  <si>
    <t>1,403846</t>
  </si>
  <si>
    <t>Сталь круглая д-22-24 мм</t>
  </si>
  <si>
    <t>0,48909</t>
  </si>
  <si>
    <t>Сталь листовая 6 мм</t>
  </si>
  <si>
    <t>1,04652</t>
  </si>
  <si>
    <t>Сталь полосовая  4х40 мм</t>
  </si>
  <si>
    <t>0,126</t>
  </si>
  <si>
    <t>Болты с гайками и шайбами</t>
  </si>
  <si>
    <t>0,084</t>
  </si>
  <si>
    <t>Сталь листовая 10 мм</t>
  </si>
  <si>
    <t>1,317228</t>
  </si>
  <si>
    <t>Швеллеры: № 12</t>
  </si>
  <si>
    <t>0,02652</t>
  </si>
  <si>
    <t>Трубы стальные электросварные д-159*6 мм</t>
  </si>
  <si>
    <t>м</t>
  </si>
  <si>
    <t>1460,7012</t>
  </si>
  <si>
    <t>Трубы стальные электросварные д-219*6 мм</t>
  </si>
  <si>
    <t>1226,648</t>
  </si>
  <si>
    <t>Трубы стальные электросварные д-325*8 мм</t>
  </si>
  <si>
    <t>145,44</t>
  </si>
  <si>
    <t>Провода неизолированные для воздушных линий электропередачи алюминиевые марки: А, сечением 120 мм2</t>
  </si>
  <si>
    <t>3,480924</t>
  </si>
  <si>
    <t>Ушки У1-7-16</t>
  </si>
  <si>
    <t>Зажим: плашечный  HEL-3591</t>
  </si>
  <si>
    <t>30</t>
  </si>
  <si>
    <t>Зажимы соединительные  СОАС-120-3</t>
  </si>
  <si>
    <t>Зажимы натяжные болтовые НБН-2-6</t>
  </si>
  <si>
    <t>Зажим петлевой  ПА-3-1В</t>
  </si>
  <si>
    <t>300</t>
  </si>
  <si>
    <t>ВСЕГО:</t>
  </si>
  <si>
    <t>ОБОРУДОВАНИЕ поставки Заказчика:</t>
  </si>
  <si>
    <t>1.</t>
  </si>
  <si>
    <t>Разъединитель с приводом РЛНД-10</t>
  </si>
  <si>
    <t xml:space="preserve">* - Цена определена с учетом транспортных и заготовительно-складских расходов до базиса первичной поставки.  </t>
  </si>
  <si>
    <t>Начальник  департамента по КОКС</t>
  </si>
  <si>
    <t>С. И. Коваленко</t>
  </si>
  <si>
    <t>Начальник отдела ПОСР</t>
  </si>
  <si>
    <t>Р. Ю. Сидоров</t>
  </si>
  <si>
    <t>Начальник ОКМОиМ</t>
  </si>
  <si>
    <t>А. Н. Черентаев</t>
  </si>
  <si>
    <t>Ведущий инженер ПО №1</t>
  </si>
  <si>
    <t>А.П. Галанкин</t>
  </si>
  <si>
    <t>Специалист 1 категории ОЦ и ПТД по КС и РО</t>
  </si>
  <si>
    <t>Ю.С. Сергеева</t>
  </si>
  <si>
    <t xml:space="preserve">                                                                                                                                Приложение №3 к форме 8.2.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</si>
</sst>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</numFmts>
  <fonts count="9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2060"/>
      <name val="Times New Roman"/>
      <family val="1"/>
      <charset val="204"/>
    </font>
    <font>
      <i/>
      <sz val="10"/>
      <color rgb="FF002060"/>
      <name val="Times New Roman"/>
      <family val="1"/>
      <charset val="204"/>
    </font>
    <font>
      <sz val="10"/>
      <color rgb="FF002060"/>
      <name val="Times New Roman"/>
      <family val="1"/>
      <charset val="204"/>
    </font>
    <font>
      <b/>
      <i/>
      <sz val="10"/>
      <color rgb="FF00206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81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63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71" fillId="0" borderId="0">
      <protection locked="0"/>
    </xf>
    <xf numFmtId="189" fontId="71" fillId="0" borderId="0">
      <protection locked="0"/>
    </xf>
    <xf numFmtId="189" fontId="71" fillId="0" borderId="0">
      <protection locked="0"/>
    </xf>
    <xf numFmtId="189" fontId="71" fillId="0" borderId="58">
      <protection locked="0"/>
    </xf>
    <xf numFmtId="0" fontId="72" fillId="0" borderId="0"/>
    <xf numFmtId="189" fontId="73" fillId="0" borderId="0">
      <protection locked="0"/>
    </xf>
    <xf numFmtId="189" fontId="73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59">
      <alignment horizontal="left" vertical="top"/>
    </xf>
    <xf numFmtId="0" fontId="31" fillId="0" borderId="59">
      <alignment horizontal="left" vertical="top"/>
    </xf>
    <xf numFmtId="0" fontId="31" fillId="0" borderId="59">
      <alignment horizontal="left" vertical="top"/>
    </xf>
    <xf numFmtId="0" fontId="31" fillId="0" borderId="59">
      <alignment horizontal="left" vertical="top"/>
    </xf>
    <xf numFmtId="0" fontId="31" fillId="0" borderId="59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4" fontId="5" fillId="0" borderId="0">
      <alignment vertical="center"/>
    </xf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191" fontId="72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0" fillId="0" borderId="0"/>
    <xf numFmtId="0" fontId="10" fillId="0" borderId="0"/>
    <xf numFmtId="0" fontId="10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5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71" fillId="0" borderId="0">
      <protection locked="0"/>
    </xf>
    <xf numFmtId="0" fontId="1" fillId="0" borderId="0"/>
  </cellStyleXfs>
  <cellXfs count="435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4" fontId="33" fillId="0" borderId="20" xfId="350" applyFont="1" applyFill="1" applyBorder="1" applyAlignment="1">
      <alignment horizontal="left" vertical="center" wrapText="1"/>
    </xf>
    <xf numFmtId="4" fontId="33" fillId="0" borderId="34" xfId="350" applyFont="1" applyFill="1" applyBorder="1" applyAlignment="1">
      <alignment horizontal="left" vertical="center" wrapText="1"/>
    </xf>
    <xf numFmtId="0" fontId="33" fillId="0" borderId="57" xfId="369" applyFont="1" applyBorder="1"/>
    <xf numFmtId="0" fontId="33" fillId="0" borderId="0" xfId="369" applyFont="1"/>
    <xf numFmtId="0" fontId="70" fillId="28" borderId="0" xfId="328" applyNumberFormat="1" applyFont="1" applyFill="1" applyAlignment="1">
      <alignment vertical="center" wrapText="1"/>
    </xf>
    <xf numFmtId="4" fontId="69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6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60" xfId="327" applyNumberFormat="1" applyFont="1" applyFill="1" applyBorder="1" applyAlignment="1">
      <alignment horizontal="center" vertical="center" wrapText="1"/>
    </xf>
    <xf numFmtId="49" fontId="56" fillId="0" borderId="61" xfId="327" applyNumberFormat="1" applyFont="1" applyFill="1" applyBorder="1" applyAlignment="1">
      <alignment horizontal="center" vertical="center" wrapText="1"/>
    </xf>
    <xf numFmtId="49" fontId="56" fillId="0" borderId="62" xfId="327" applyNumberFormat="1" applyFont="1" applyFill="1" applyBorder="1" applyAlignment="1">
      <alignment horizontal="center" vertical="center" wrapText="1"/>
    </xf>
    <xf numFmtId="0" fontId="55" fillId="30" borderId="63" xfId="327" applyFont="1" applyFill="1" applyBorder="1" applyAlignment="1">
      <alignment vertical="top"/>
    </xf>
    <xf numFmtId="49" fontId="56" fillId="0" borderId="55" xfId="327" applyNumberFormat="1" applyFont="1" applyFill="1" applyBorder="1" applyAlignment="1">
      <alignment horizontal="center" vertical="top" wrapText="1"/>
    </xf>
    <xf numFmtId="49" fontId="56" fillId="0" borderId="48" xfId="327" applyNumberFormat="1" applyFont="1" applyFill="1" applyBorder="1" applyAlignment="1">
      <alignment horizontal="left" vertical="top" wrapText="1"/>
    </xf>
    <xf numFmtId="166" fontId="77" fillId="0" borderId="48" xfId="327" applyNumberFormat="1" applyFont="1" applyFill="1" applyBorder="1" applyAlignment="1">
      <alignment horizontal="center" vertical="top"/>
    </xf>
    <xf numFmtId="0" fontId="56" fillId="0" borderId="48" xfId="327" applyNumberFormat="1" applyFont="1" applyFill="1" applyBorder="1" applyAlignment="1">
      <alignment horizontal="center" vertical="top"/>
    </xf>
    <xf numFmtId="0" fontId="56" fillId="0" borderId="48" xfId="327" applyFont="1" applyFill="1" applyBorder="1" applyAlignment="1">
      <alignment horizontal="center" vertical="top"/>
    </xf>
    <xf numFmtId="164" fontId="77" fillId="0" borderId="48" xfId="327" applyNumberFormat="1" applyFont="1" applyFill="1" applyBorder="1" applyAlignment="1">
      <alignment horizontal="center" vertical="top"/>
    </xf>
    <xf numFmtId="3" fontId="56" fillId="0" borderId="48" xfId="327" applyNumberFormat="1" applyFont="1" applyFill="1" applyBorder="1" applyAlignment="1">
      <alignment horizontal="center" vertical="top"/>
    </xf>
    <xf numFmtId="3" fontId="77" fillId="0" borderId="48" xfId="327" applyNumberFormat="1" applyFont="1" applyFill="1" applyBorder="1" applyAlignment="1">
      <alignment horizontal="center" vertical="top"/>
    </xf>
    <xf numFmtId="3" fontId="77" fillId="0" borderId="49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56" xfId="327" applyNumberFormat="1" applyFont="1" applyFill="1" applyBorder="1" applyAlignment="1">
      <alignment horizontal="center" vertical="top" wrapText="1"/>
    </xf>
    <xf numFmtId="0" fontId="57" fillId="0" borderId="50" xfId="327" applyNumberFormat="1" applyFont="1" applyFill="1" applyBorder="1" applyAlignment="1">
      <alignment horizontal="right" vertical="top" wrapText="1"/>
    </xf>
    <xf numFmtId="166" fontId="57" fillId="0" borderId="50" xfId="327" applyNumberFormat="1" applyFont="1" applyFill="1" applyBorder="1" applyAlignment="1">
      <alignment horizontal="center" vertical="top"/>
    </xf>
    <xf numFmtId="0" fontId="57" fillId="0" borderId="50" xfId="327" applyNumberFormat="1" applyFont="1" applyFill="1" applyBorder="1" applyAlignment="1">
      <alignment horizontal="center" vertical="top"/>
    </xf>
    <xf numFmtId="3" fontId="57" fillId="0" borderId="50" xfId="327" applyNumberFormat="1" applyFont="1" applyFill="1" applyBorder="1" applyAlignment="1">
      <alignment horizontal="center" vertical="top"/>
    </xf>
    <xf numFmtId="0" fontId="57" fillId="0" borderId="50" xfId="327" applyFont="1" applyFill="1" applyBorder="1" applyAlignment="1">
      <alignment horizontal="center" vertical="top"/>
    </xf>
    <xf numFmtId="164" fontId="57" fillId="0" borderId="50" xfId="327" applyNumberFormat="1" applyFont="1" applyFill="1" applyBorder="1" applyAlignment="1">
      <alignment horizontal="center" vertical="top"/>
    </xf>
    <xf numFmtId="3" fontId="57" fillId="0" borderId="51" xfId="327" applyNumberFormat="1" applyFont="1" applyFill="1" applyBorder="1" applyAlignment="1">
      <alignment horizontal="center" vertical="top" wrapText="1"/>
    </xf>
    <xf numFmtId="0" fontId="55" fillId="0" borderId="63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55" xfId="327" applyNumberFormat="1" applyFont="1" applyFill="1" applyBorder="1" applyAlignment="1">
      <alignment horizontal="center" vertical="top" wrapText="1"/>
    </xf>
    <xf numFmtId="0" fontId="57" fillId="0" borderId="48" xfId="327" applyNumberFormat="1" applyFont="1" applyFill="1" applyBorder="1" applyAlignment="1">
      <alignment horizontal="right" vertical="top" wrapText="1"/>
    </xf>
    <xf numFmtId="166" fontId="57" fillId="0" borderId="48" xfId="327" applyNumberFormat="1" applyFont="1" applyFill="1" applyBorder="1" applyAlignment="1">
      <alignment horizontal="center" vertical="top"/>
    </xf>
    <xf numFmtId="0" fontId="57" fillId="0" borderId="48" xfId="327" applyNumberFormat="1" applyFont="1" applyFill="1" applyBorder="1" applyAlignment="1">
      <alignment horizontal="center" vertical="top"/>
    </xf>
    <xf numFmtId="3" fontId="57" fillId="0" borderId="48" xfId="327" applyNumberFormat="1" applyFont="1" applyFill="1" applyBorder="1" applyAlignment="1">
      <alignment horizontal="center" vertical="top"/>
    </xf>
    <xf numFmtId="0" fontId="57" fillId="0" borderId="48" xfId="327" applyFont="1" applyFill="1" applyBorder="1" applyAlignment="1">
      <alignment horizontal="center" vertical="top"/>
    </xf>
    <xf numFmtId="164" fontId="57" fillId="0" borderId="48" xfId="327" applyNumberFormat="1" applyFont="1" applyFill="1" applyBorder="1" applyAlignment="1">
      <alignment horizontal="center" vertical="top"/>
    </xf>
    <xf numFmtId="3" fontId="57" fillId="0" borderId="49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64" xfId="327" applyFont="1" applyFill="1" applyBorder="1" applyAlignment="1">
      <alignment horizontal="center" vertical="top" wrapText="1"/>
    </xf>
    <xf numFmtId="0" fontId="53" fillId="0" borderId="65" xfId="327" applyFont="1" applyFill="1" applyBorder="1" applyAlignment="1">
      <alignment horizontal="left" vertical="top"/>
    </xf>
    <xf numFmtId="166" fontId="53" fillId="0" borderId="65" xfId="327" applyNumberFormat="1" applyFont="1" applyFill="1" applyBorder="1" applyAlignment="1">
      <alignment horizontal="center" vertical="top" wrapText="1"/>
    </xf>
    <xf numFmtId="0" fontId="53" fillId="0" borderId="65" xfId="327" applyNumberFormat="1" applyFont="1" applyFill="1" applyBorder="1" applyAlignment="1">
      <alignment horizontal="center" vertical="top" wrapText="1"/>
    </xf>
    <xf numFmtId="3" fontId="53" fillId="0" borderId="65" xfId="327" applyNumberFormat="1" applyFont="1" applyFill="1" applyBorder="1" applyAlignment="1">
      <alignment horizontal="center" vertical="top" wrapText="1"/>
    </xf>
    <xf numFmtId="0" fontId="53" fillId="0" borderId="65" xfId="327" applyFont="1" applyFill="1" applyBorder="1" applyAlignment="1">
      <alignment horizontal="center" vertical="top" wrapText="1"/>
    </xf>
    <xf numFmtId="3" fontId="54" fillId="0" borderId="66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0" fontId="33" fillId="0" borderId="0" xfId="0" applyFont="1"/>
    <xf numFmtId="0" fontId="53" fillId="0" borderId="0" xfId="0" applyFont="1" applyFill="1" applyAlignment="1">
      <alignment horizontal="center" vertical="top"/>
    </xf>
    <xf numFmtId="0" fontId="65" fillId="0" borderId="0" xfId="0" applyFont="1" applyFill="1" applyAlignment="1">
      <alignment horizontal="center" vertical="top"/>
    </xf>
    <xf numFmtId="0" fontId="53" fillId="0" borderId="0" xfId="0" applyFont="1" applyFill="1" applyAlignment="1">
      <alignment horizontal="right" vertical="top"/>
    </xf>
    <xf numFmtId="187" fontId="80" fillId="0" borderId="4" xfId="418" applyNumberFormat="1" applyFont="1" applyFill="1" applyBorder="1" applyAlignment="1" applyProtection="1">
      <alignment horizontal="center" vertical="center" wrapText="1"/>
      <protection locked="0"/>
    </xf>
    <xf numFmtId="0" fontId="53" fillId="0" borderId="39" xfId="0" applyFont="1" applyFill="1" applyBorder="1"/>
    <xf numFmtId="1" fontId="53" fillId="0" borderId="39" xfId="371" quotePrefix="1" applyNumberFormat="1" applyFont="1" applyFill="1" applyBorder="1" applyAlignment="1" applyProtection="1">
      <alignment horizontal="center"/>
      <protection locked="0"/>
    </xf>
    <xf numFmtId="1" fontId="82" fillId="0" borderId="39" xfId="371" quotePrefix="1" applyNumberFormat="1" applyFont="1" applyFill="1" applyBorder="1" applyAlignment="1" applyProtection="1">
      <alignment horizontal="center"/>
      <protection locked="0"/>
    </xf>
    <xf numFmtId="1" fontId="79" fillId="0" borderId="39" xfId="371" quotePrefix="1" applyNumberFormat="1" applyFont="1" applyFill="1" applyBorder="1" applyAlignment="1" applyProtection="1">
      <alignment horizontal="center"/>
      <protection locked="0"/>
    </xf>
    <xf numFmtId="0" fontId="33" fillId="0" borderId="31" xfId="0" applyFont="1" applyBorder="1"/>
    <xf numFmtId="0" fontId="53" fillId="0" borderId="30" xfId="0" applyNumberFormat="1" applyFont="1" applyFill="1" applyBorder="1" applyAlignment="1">
      <alignment horizontal="left" vertical="center" wrapText="1"/>
    </xf>
    <xf numFmtId="0" fontId="33" fillId="0" borderId="30" xfId="0" applyFont="1" applyFill="1" applyBorder="1" applyAlignment="1">
      <alignment horizontal="center" vertical="center"/>
    </xf>
    <xf numFmtId="0" fontId="33" fillId="0" borderId="30" xfId="0" applyFont="1" applyFill="1" applyBorder="1" applyAlignment="1">
      <alignment horizontal="center" vertical="top"/>
    </xf>
    <xf numFmtId="0" fontId="55" fillId="0" borderId="30" xfId="0" applyFont="1" applyFill="1" applyBorder="1" applyAlignment="1">
      <alignment horizontal="center" vertical="top"/>
    </xf>
    <xf numFmtId="0" fontId="55" fillId="0" borderId="30" xfId="0" applyFont="1" applyFill="1" applyBorder="1" applyAlignment="1">
      <alignment vertical="top"/>
    </xf>
    <xf numFmtId="2" fontId="53" fillId="0" borderId="30" xfId="0" applyNumberFormat="1" applyFont="1" applyFill="1" applyBorder="1" applyAlignment="1">
      <alignment horizontal="center" vertical="top" wrapText="1"/>
    </xf>
    <xf numFmtId="0" fontId="33" fillId="0" borderId="32" xfId="0" applyFont="1" applyFill="1" applyBorder="1" applyAlignment="1">
      <alignment horizontal="center" vertical="top"/>
    </xf>
    <xf numFmtId="4" fontId="33" fillId="0" borderId="4" xfId="0" applyNumberFormat="1" applyFont="1" applyFill="1" applyBorder="1" applyAlignment="1">
      <alignment vertical="center" wrapText="1"/>
    </xf>
    <xf numFmtId="4" fontId="55" fillId="0" borderId="4" xfId="0" applyNumberFormat="1" applyFont="1" applyFill="1" applyBorder="1" applyAlignment="1">
      <alignment horizontal="center" vertical="center" wrapText="1"/>
    </xf>
    <xf numFmtId="4" fontId="55" fillId="32" borderId="4" xfId="0" applyNumberFormat="1" applyFont="1" applyFill="1" applyBorder="1" applyAlignment="1">
      <alignment horizontal="center" vertical="center" wrapText="1"/>
    </xf>
    <xf numFmtId="4" fontId="53" fillId="32" borderId="4" xfId="0" applyNumberFormat="1" applyFont="1" applyFill="1" applyBorder="1" applyAlignment="1">
      <alignment horizontal="center" vertical="center" wrapText="1"/>
    </xf>
    <xf numFmtId="4" fontId="58" fillId="32" borderId="4" xfId="0" applyNumberFormat="1" applyFont="1" applyFill="1" applyBorder="1" applyAlignment="1">
      <alignment horizontal="center" vertical="center" wrapText="1"/>
    </xf>
    <xf numFmtId="4" fontId="53" fillId="0" borderId="4" xfId="0" applyNumberFormat="1" applyFont="1" applyFill="1" applyBorder="1" applyAlignment="1">
      <alignment horizontal="center" vertical="center" wrapText="1"/>
    </xf>
    <xf numFmtId="3" fontId="53" fillId="0" borderId="26" xfId="0" applyNumberFormat="1" applyFont="1" applyFill="1" applyBorder="1" applyAlignment="1">
      <alignment horizontal="center" vertical="center" wrapText="1"/>
    </xf>
    <xf numFmtId="2" fontId="55" fillId="0" borderId="4" xfId="0" applyNumberFormat="1" applyFont="1" applyFill="1" applyBorder="1" applyAlignment="1">
      <alignment horizontal="center" vertical="top" wrapText="1"/>
    </xf>
    <xf numFmtId="4" fontId="55" fillId="0" borderId="4" xfId="0" applyNumberFormat="1" applyFont="1" applyFill="1" applyBorder="1" applyAlignment="1">
      <alignment vertical="top" wrapText="1"/>
    </xf>
    <xf numFmtId="49" fontId="33" fillId="0" borderId="20" xfId="0" applyNumberFormat="1" applyFont="1" applyBorder="1" applyAlignment="1">
      <alignment horizontal="left" vertical="center" wrapText="1"/>
    </xf>
    <xf numFmtId="0" fontId="33" fillId="0" borderId="20" xfId="0" applyFont="1" applyBorder="1"/>
    <xf numFmtId="4" fontId="53" fillId="0" borderId="4" xfId="0" applyNumberFormat="1" applyFont="1" applyFill="1" applyBorder="1" applyAlignment="1">
      <alignment vertical="center" wrapText="1"/>
    </xf>
    <xf numFmtId="2" fontId="33" fillId="0" borderId="4" xfId="0" applyNumberFormat="1" applyFont="1" applyFill="1" applyBorder="1" applyAlignment="1">
      <alignment horizontal="center" vertical="top" wrapText="1"/>
    </xf>
    <xf numFmtId="4" fontId="53" fillId="0" borderId="4" xfId="0" applyNumberFormat="1" applyFont="1" applyFill="1" applyBorder="1" applyAlignment="1">
      <alignment vertical="top" wrapText="1"/>
    </xf>
    <xf numFmtId="4" fontId="83" fillId="32" borderId="4" xfId="0" applyNumberFormat="1" applyFont="1" applyFill="1" applyBorder="1" applyAlignment="1">
      <alignment horizontal="center" vertical="center" wrapText="1"/>
    </xf>
    <xf numFmtId="4" fontId="84" fillId="32" borderId="4" xfId="0" applyNumberFormat="1" applyFont="1" applyFill="1" applyBorder="1" applyAlignment="1">
      <alignment horizontal="center" vertical="center" wrapText="1"/>
    </xf>
    <xf numFmtId="4" fontId="53" fillId="0" borderId="4" xfId="0" applyNumberFormat="1" applyFont="1" applyFill="1" applyBorder="1" applyAlignment="1">
      <alignment horizontal="center" vertical="top" wrapText="1"/>
    </xf>
    <xf numFmtId="4" fontId="58" fillId="0" borderId="4" xfId="0" applyNumberFormat="1" applyFont="1" applyFill="1" applyBorder="1" applyAlignment="1">
      <alignment horizontal="center" vertical="top" wrapText="1"/>
    </xf>
    <xf numFmtId="4" fontId="53" fillId="0" borderId="26" xfId="0" applyNumberFormat="1" applyFont="1" applyFill="1" applyBorder="1" applyAlignment="1">
      <alignment horizontal="center" vertical="top" wrapText="1"/>
    </xf>
    <xf numFmtId="186" fontId="53" fillId="0" borderId="4" xfId="0" applyNumberFormat="1" applyFont="1" applyFill="1" applyBorder="1" applyAlignment="1">
      <alignment horizontal="center" vertical="top" wrapText="1"/>
    </xf>
    <xf numFmtId="3" fontId="53" fillId="0" borderId="4" xfId="0" applyNumberFormat="1" applyFont="1" applyFill="1" applyBorder="1" applyAlignment="1">
      <alignment horizontal="center" vertical="center" wrapText="1"/>
    </xf>
    <xf numFmtId="4" fontId="65" fillId="0" borderId="4" xfId="0" applyNumberFormat="1" applyFont="1" applyFill="1" applyBorder="1" applyAlignment="1">
      <alignment vertical="top" wrapText="1"/>
    </xf>
    <xf numFmtId="4" fontId="65" fillId="0" borderId="4" xfId="0" applyNumberFormat="1" applyFont="1" applyFill="1" applyBorder="1" applyAlignment="1">
      <alignment horizontal="center" vertical="top" wrapText="1"/>
    </xf>
    <xf numFmtId="3" fontId="53" fillId="0" borderId="26" xfId="0" applyNumberFormat="1" applyFont="1" applyFill="1" applyBorder="1" applyAlignment="1">
      <alignment horizontal="center" vertical="top" wrapText="1"/>
    </xf>
    <xf numFmtId="10" fontId="53" fillId="0" borderId="4" xfId="0" applyNumberFormat="1" applyFont="1" applyFill="1" applyBorder="1" applyAlignment="1">
      <alignment horizontal="center" vertical="top" wrapText="1"/>
    </xf>
    <xf numFmtId="0" fontId="33" fillId="0" borderId="26" xfId="0" applyFont="1" applyBorder="1"/>
    <xf numFmtId="0" fontId="33" fillId="0" borderId="4" xfId="0" applyFont="1" applyBorder="1"/>
    <xf numFmtId="2" fontId="53" fillId="0" borderId="4" xfId="0" applyNumberFormat="1" applyFont="1" applyFill="1" applyBorder="1" applyAlignment="1">
      <alignment horizontal="center" vertical="top" wrapText="1"/>
    </xf>
    <xf numFmtId="2" fontId="65" fillId="0" borderId="4" xfId="0" applyNumberFormat="1" applyFont="1" applyFill="1" applyBorder="1" applyAlignment="1">
      <alignment horizontal="center" vertical="top" wrapText="1"/>
    </xf>
    <xf numFmtId="1" fontId="53" fillId="0" borderId="4" xfId="0" applyNumberFormat="1" applyFont="1" applyFill="1" applyBorder="1" applyAlignment="1">
      <alignment vertical="top" wrapText="1"/>
    </xf>
    <xf numFmtId="0" fontId="53" fillId="0" borderId="4" xfId="0" applyFont="1" applyFill="1" applyBorder="1" applyAlignment="1">
      <alignment vertical="top" wrapText="1"/>
    </xf>
    <xf numFmtId="0" fontId="65" fillId="0" borderId="4" xfId="0" applyFont="1" applyFill="1" applyBorder="1" applyAlignment="1">
      <alignment vertical="top" wrapText="1"/>
    </xf>
    <xf numFmtId="4" fontId="33" fillId="0" borderId="4" xfId="0" applyNumberFormat="1" applyFont="1" applyFill="1" applyBorder="1" applyAlignment="1">
      <alignment horizontal="left" vertical="top" wrapText="1"/>
    </xf>
    <xf numFmtId="10" fontId="53" fillId="0" borderId="4" xfId="0" applyNumberFormat="1" applyFont="1" applyFill="1" applyBorder="1" applyAlignment="1">
      <alignment horizontal="center" vertical="center" wrapText="1"/>
    </xf>
    <xf numFmtId="2" fontId="66" fillId="0" borderId="4" xfId="0" applyNumberFormat="1" applyFont="1" applyFill="1" applyBorder="1" applyAlignment="1">
      <alignment horizontal="center" vertical="top" wrapText="1"/>
    </xf>
    <xf numFmtId="49" fontId="33" fillId="0" borderId="4" xfId="368" applyNumberFormat="1" applyFont="1" applyFill="1" applyBorder="1" applyAlignment="1">
      <alignment horizontal="left" vertical="top" wrapText="1"/>
    </xf>
    <xf numFmtId="49" fontId="33" fillId="0" borderId="4" xfId="368" applyNumberFormat="1" applyFont="1" applyFill="1" applyBorder="1" applyAlignment="1">
      <alignment vertical="center" wrapText="1"/>
    </xf>
    <xf numFmtId="4" fontId="53" fillId="32" borderId="26" xfId="0" applyNumberFormat="1" applyFont="1" applyFill="1" applyBorder="1" applyAlignment="1">
      <alignment horizontal="center" vertical="top" wrapText="1"/>
    </xf>
    <xf numFmtId="49" fontId="33" fillId="0" borderId="4" xfId="419" applyNumberFormat="1" applyFont="1" applyBorder="1" applyAlignment="1">
      <alignment vertical="center" wrapText="1"/>
    </xf>
    <xf numFmtId="0" fontId="33" fillId="0" borderId="4" xfId="419" applyNumberFormat="1" applyFont="1" applyBorder="1" applyAlignment="1">
      <alignment horizontal="left" vertical="center" wrapText="1"/>
    </xf>
    <xf numFmtId="49" fontId="33" fillId="0" borderId="4" xfId="419" applyNumberFormat="1" applyFont="1" applyBorder="1" applyAlignment="1">
      <alignment horizontal="left" vertical="center" wrapText="1"/>
    </xf>
    <xf numFmtId="4" fontId="53" fillId="0" borderId="26" xfId="0" applyNumberFormat="1" applyFont="1" applyFill="1" applyBorder="1" applyAlignment="1">
      <alignment horizontal="center" vertical="center" wrapText="1"/>
    </xf>
    <xf numFmtId="2" fontId="33" fillId="0" borderId="4" xfId="0" applyNumberFormat="1" applyFont="1" applyFill="1" applyBorder="1" applyAlignment="1">
      <alignment horizontal="center" vertical="center" wrapText="1"/>
    </xf>
    <xf numFmtId="186" fontId="53" fillId="0" borderId="4" xfId="0" applyNumberFormat="1" applyFont="1" applyFill="1" applyBorder="1" applyAlignment="1">
      <alignment horizontal="center" vertical="center" wrapText="1"/>
    </xf>
    <xf numFmtId="0" fontId="33" fillId="0" borderId="34" xfId="0" applyFont="1" applyBorder="1"/>
    <xf numFmtId="0" fontId="33" fillId="0" borderId="33" xfId="371" applyFont="1" applyFill="1" applyBorder="1" applyAlignment="1" applyProtection="1">
      <alignment vertical="top" wrapText="1"/>
      <protection locked="0"/>
    </xf>
    <xf numFmtId="2" fontId="33" fillId="0" borderId="33" xfId="0" applyNumberFormat="1" applyFont="1" applyFill="1" applyBorder="1" applyAlignment="1">
      <alignment horizontal="center" vertical="top" wrapText="1"/>
    </xf>
    <xf numFmtId="4" fontId="53" fillId="0" borderId="33" xfId="0" applyNumberFormat="1" applyFont="1" applyFill="1" applyBorder="1" applyAlignment="1">
      <alignment vertical="top" wrapText="1"/>
    </xf>
    <xf numFmtId="4" fontId="53" fillId="0" borderId="33" xfId="0" applyNumberFormat="1" applyFont="1" applyFill="1" applyBorder="1" applyAlignment="1">
      <alignment horizontal="center" vertical="center" wrapText="1"/>
    </xf>
    <xf numFmtId="4" fontId="65" fillId="0" borderId="33" xfId="0" applyNumberFormat="1" applyFont="1" applyFill="1" applyBorder="1" applyAlignment="1">
      <alignment vertical="top" wrapText="1"/>
    </xf>
    <xf numFmtId="2" fontId="66" fillId="0" borderId="33" xfId="0" applyNumberFormat="1" applyFont="1" applyFill="1" applyBorder="1" applyAlignment="1">
      <alignment horizontal="center" vertical="top" wrapText="1"/>
    </xf>
    <xf numFmtId="4" fontId="65" fillId="0" borderId="33" xfId="0" applyNumberFormat="1" applyFont="1" applyFill="1" applyBorder="1" applyAlignment="1">
      <alignment horizontal="center" vertical="top" wrapText="1"/>
    </xf>
    <xf numFmtId="4" fontId="53" fillId="0" borderId="33" xfId="0" applyNumberFormat="1" applyFont="1" applyFill="1" applyBorder="1" applyAlignment="1">
      <alignment horizontal="center" vertical="top" wrapText="1"/>
    </xf>
    <xf numFmtId="4" fontId="53" fillId="0" borderId="35" xfId="0" applyNumberFormat="1" applyFont="1" applyFill="1" applyBorder="1" applyAlignment="1">
      <alignment horizontal="center" vertical="top" wrapText="1"/>
    </xf>
    <xf numFmtId="0" fontId="33" fillId="0" borderId="19" xfId="0" applyFont="1" applyBorder="1"/>
    <xf numFmtId="4" fontId="53" fillId="16" borderId="48" xfId="0" applyNumberFormat="1" applyFont="1" applyFill="1" applyBorder="1" applyAlignment="1">
      <alignment vertical="top" wrapText="1"/>
    </xf>
    <xf numFmtId="3" fontId="53" fillId="16" borderId="48" xfId="0" applyNumberFormat="1" applyFont="1" applyFill="1" applyBorder="1" applyAlignment="1">
      <alignment horizontal="center" vertical="center" wrapText="1"/>
    </xf>
    <xf numFmtId="4" fontId="65" fillId="16" borderId="48" xfId="0" applyNumberFormat="1" applyFont="1" applyFill="1" applyBorder="1" applyAlignment="1">
      <alignment vertical="top" wrapText="1"/>
    </xf>
    <xf numFmtId="4" fontId="65" fillId="16" borderId="48" xfId="0" applyNumberFormat="1" applyFont="1" applyFill="1" applyBorder="1" applyAlignment="1">
      <alignment horizontal="center" vertical="top" wrapText="1"/>
    </xf>
    <xf numFmtId="4" fontId="53" fillId="16" borderId="48" xfId="0" applyNumberFormat="1" applyFont="1" applyFill="1" applyBorder="1" applyAlignment="1">
      <alignment horizontal="center" vertical="top" wrapText="1"/>
    </xf>
    <xf numFmtId="4" fontId="53" fillId="16" borderId="49" xfId="0" applyNumberFormat="1" applyFont="1" applyFill="1" applyBorder="1" applyAlignment="1">
      <alignment horizontal="center" vertical="top" wrapText="1"/>
    </xf>
    <xf numFmtId="0" fontId="53" fillId="16" borderId="50" xfId="372" applyFont="1" applyFill="1" applyBorder="1" applyAlignment="1">
      <alignment horizontal="left" vertical="top"/>
    </xf>
    <xf numFmtId="2" fontId="33" fillId="16" borderId="50" xfId="0" applyNumberFormat="1" applyFont="1" applyFill="1" applyBorder="1" applyAlignment="1">
      <alignment horizontal="center" vertical="top" wrapText="1"/>
    </xf>
    <xf numFmtId="9" fontId="53" fillId="16" borderId="50" xfId="420" applyFont="1" applyFill="1" applyBorder="1" applyAlignment="1">
      <alignment horizontal="center" vertical="top" wrapText="1"/>
    </xf>
    <xf numFmtId="9" fontId="65" fillId="16" borderId="50" xfId="420" applyFont="1" applyFill="1" applyBorder="1" applyAlignment="1">
      <alignment horizontal="center" vertical="top" wrapText="1"/>
    </xf>
    <xf numFmtId="2" fontId="66" fillId="16" borderId="50" xfId="0" applyNumberFormat="1" applyFont="1" applyFill="1" applyBorder="1" applyAlignment="1">
      <alignment horizontal="center" vertical="top" wrapText="1"/>
    </xf>
    <xf numFmtId="4" fontId="65" fillId="16" borderId="50" xfId="0" applyNumberFormat="1" applyFont="1" applyFill="1" applyBorder="1" applyAlignment="1">
      <alignment horizontal="center" vertical="top" wrapText="1"/>
    </xf>
    <xf numFmtId="4" fontId="53" fillId="16" borderId="50" xfId="0" applyNumberFormat="1" applyFont="1" applyFill="1" applyBorder="1" applyAlignment="1">
      <alignment horizontal="center" vertical="top" wrapText="1"/>
    </xf>
    <xf numFmtId="4" fontId="53" fillId="16" borderId="51" xfId="0" applyNumberFormat="1" applyFont="1" applyFill="1" applyBorder="1" applyAlignment="1">
      <alignment horizontal="center" vertical="top" wrapText="1"/>
    </xf>
    <xf numFmtId="0" fontId="33" fillId="0" borderId="24" xfId="0" applyFont="1" applyBorder="1"/>
    <xf numFmtId="4" fontId="53" fillId="16" borderId="52" xfId="0" applyNumberFormat="1" applyFont="1" applyFill="1" applyBorder="1" applyAlignment="1">
      <alignment vertical="top" wrapText="1"/>
    </xf>
    <xf numFmtId="4" fontId="65" fillId="16" borderId="52" xfId="0" applyNumberFormat="1" applyFont="1" applyFill="1" applyBorder="1" applyAlignment="1">
      <alignment vertical="top" wrapText="1"/>
    </xf>
    <xf numFmtId="4" fontId="65" fillId="16" borderId="52" xfId="0" applyNumberFormat="1" applyFont="1" applyFill="1" applyBorder="1" applyAlignment="1">
      <alignment horizontal="center" vertical="top" wrapText="1"/>
    </xf>
    <xf numFmtId="4" fontId="53" fillId="16" borderId="52" xfId="0" applyNumberFormat="1" applyFont="1" applyFill="1" applyBorder="1" applyAlignment="1">
      <alignment horizontal="center" vertical="top" wrapText="1"/>
    </xf>
    <xf numFmtId="4" fontId="53" fillId="16" borderId="53" xfId="0" applyNumberFormat="1" applyFont="1" applyFill="1" applyBorder="1" applyAlignment="1">
      <alignment horizontal="center" vertical="top" wrapText="1"/>
    </xf>
    <xf numFmtId="4" fontId="58" fillId="16" borderId="4" xfId="0" applyNumberFormat="1" applyFont="1" applyFill="1" applyBorder="1" applyAlignment="1">
      <alignment vertical="top" wrapText="1"/>
    </xf>
    <xf numFmtId="4" fontId="53" fillId="16" borderId="4" xfId="0" applyNumberFormat="1" applyFont="1" applyFill="1" applyBorder="1" applyAlignment="1">
      <alignment vertical="top" wrapText="1"/>
    </xf>
    <xf numFmtId="4" fontId="65" fillId="16" borderId="4" xfId="0" applyNumberFormat="1" applyFont="1" applyFill="1" applyBorder="1" applyAlignment="1">
      <alignment vertical="top" wrapText="1"/>
    </xf>
    <xf numFmtId="4" fontId="65" fillId="16" borderId="4" xfId="0" applyNumberFormat="1" applyFont="1" applyFill="1" applyBorder="1" applyAlignment="1">
      <alignment horizontal="center" vertical="top" wrapText="1"/>
    </xf>
    <xf numFmtId="4" fontId="53" fillId="16" borderId="4" xfId="0" applyNumberFormat="1" applyFont="1" applyFill="1" applyBorder="1" applyAlignment="1">
      <alignment horizontal="center" vertical="top" wrapText="1"/>
    </xf>
    <xf numFmtId="4" fontId="53" fillId="16" borderId="26" xfId="0" applyNumberFormat="1" applyFont="1" applyFill="1" applyBorder="1" applyAlignment="1">
      <alignment horizontal="center" vertical="top" wrapText="1"/>
    </xf>
    <xf numFmtId="0" fontId="33" fillId="0" borderId="37" xfId="0" applyFont="1" applyBorder="1"/>
    <xf numFmtId="4" fontId="53" fillId="16" borderId="39" xfId="0" applyNumberFormat="1" applyFont="1" applyFill="1" applyBorder="1" applyAlignment="1">
      <alignment vertical="top" wrapText="1"/>
    </xf>
    <xf numFmtId="4" fontId="65" fillId="16" borderId="39" xfId="0" applyNumberFormat="1" applyFont="1" applyFill="1" applyBorder="1" applyAlignment="1">
      <alignment vertical="top" wrapText="1"/>
    </xf>
    <xf numFmtId="4" fontId="65" fillId="16" borderId="39" xfId="0" applyNumberFormat="1" applyFont="1" applyFill="1" applyBorder="1" applyAlignment="1">
      <alignment horizontal="center" vertical="top" wrapText="1"/>
    </xf>
    <xf numFmtId="4" fontId="53" fillId="16" borderId="39" xfId="0" applyNumberFormat="1" applyFont="1" applyFill="1" applyBorder="1" applyAlignment="1">
      <alignment horizontal="center" vertical="top" wrapText="1"/>
    </xf>
    <xf numFmtId="4" fontId="53" fillId="16" borderId="38" xfId="0" applyNumberFormat="1" applyFont="1" applyFill="1" applyBorder="1" applyAlignment="1">
      <alignment horizontal="center" vertical="top" wrapText="1"/>
    </xf>
    <xf numFmtId="4" fontId="53" fillId="16" borderId="33" xfId="0" applyNumberFormat="1" applyFont="1" applyFill="1" applyBorder="1" applyAlignment="1">
      <alignment vertical="top" wrapText="1"/>
    </xf>
    <xf numFmtId="4" fontId="65" fillId="16" borderId="33" xfId="0" applyNumberFormat="1" applyFont="1" applyFill="1" applyBorder="1" applyAlignment="1">
      <alignment vertical="top" wrapText="1"/>
    </xf>
    <xf numFmtId="4" fontId="65" fillId="16" borderId="33" xfId="0" applyNumberFormat="1" applyFont="1" applyFill="1" applyBorder="1" applyAlignment="1">
      <alignment horizontal="center" vertical="top" wrapText="1"/>
    </xf>
    <xf numFmtId="4" fontId="53" fillId="16" borderId="33" xfId="0" applyNumberFormat="1" applyFont="1" applyFill="1" applyBorder="1" applyAlignment="1">
      <alignment horizontal="center" vertical="top" wrapText="1"/>
    </xf>
    <xf numFmtId="4" fontId="53" fillId="16" borderId="35" xfId="0" applyNumberFormat="1" applyFont="1" applyFill="1" applyBorder="1" applyAlignment="1">
      <alignment horizontal="center" vertical="top" wrapText="1"/>
    </xf>
    <xf numFmtId="0" fontId="33" fillId="0" borderId="0" xfId="0" applyFont="1" applyBorder="1"/>
    <xf numFmtId="4" fontId="53" fillId="0" borderId="41" xfId="0" applyNumberFormat="1" applyFont="1" applyFill="1" applyBorder="1" applyAlignment="1">
      <alignment vertical="top" wrapText="1"/>
    </xf>
    <xf numFmtId="4" fontId="53" fillId="0" borderId="0" xfId="0" applyNumberFormat="1" applyFont="1" applyFill="1" applyBorder="1" applyAlignment="1">
      <alignment vertical="top" wrapText="1"/>
    </xf>
    <xf numFmtId="4" fontId="53" fillId="0" borderId="0" xfId="0" applyNumberFormat="1" applyFont="1" applyFill="1" applyBorder="1" applyAlignment="1">
      <alignment horizontal="center" vertical="top" wrapText="1"/>
    </xf>
    <xf numFmtId="1" fontId="53" fillId="16" borderId="22" xfId="0" applyNumberFormat="1" applyFont="1" applyFill="1" applyBorder="1" applyAlignment="1">
      <alignment horizontal="center" vertical="center" wrapText="1"/>
    </xf>
    <xf numFmtId="1" fontId="53" fillId="16" borderId="4" xfId="0" applyNumberFormat="1" applyFont="1" applyFill="1" applyBorder="1" applyAlignment="1">
      <alignment horizontal="center" vertical="center" wrapText="1"/>
    </xf>
    <xf numFmtId="1" fontId="53" fillId="0" borderId="0" xfId="0" applyNumberFormat="1" applyFont="1" applyFill="1" applyBorder="1" applyAlignment="1">
      <alignment horizontal="center" vertical="top" wrapText="1"/>
    </xf>
    <xf numFmtId="1" fontId="53" fillId="16" borderId="4" xfId="0" applyNumberFormat="1" applyFont="1" applyFill="1" applyBorder="1" applyAlignment="1">
      <alignment horizontal="center"/>
    </xf>
    <xf numFmtId="1" fontId="33" fillId="16" borderId="4" xfId="0" applyNumberFormat="1" applyFont="1" applyFill="1" applyBorder="1" applyAlignment="1">
      <alignment horizontal="center"/>
    </xf>
    <xf numFmtId="1" fontId="33" fillId="0" borderId="0" xfId="0" applyNumberFormat="1" applyFont="1" applyFill="1" applyBorder="1" applyAlignment="1">
      <alignment horizontal="center"/>
    </xf>
    <xf numFmtId="1" fontId="53" fillId="0" borderId="0" xfId="0" applyNumberFormat="1" applyFont="1" applyFill="1" applyBorder="1" applyAlignment="1">
      <alignment horizontal="center"/>
    </xf>
    <xf numFmtId="1" fontId="66" fillId="0" borderId="0" xfId="0" applyNumberFormat="1" applyFont="1" applyFill="1" applyBorder="1" applyAlignment="1">
      <alignment horizontal="center"/>
    </xf>
    <xf numFmtId="0" fontId="66" fillId="0" borderId="0" xfId="0" applyFont="1" applyFill="1" applyBorder="1"/>
    <xf numFmtId="0" fontId="66" fillId="0" borderId="0" xfId="0" applyFont="1"/>
    <xf numFmtId="0" fontId="53" fillId="0" borderId="54" xfId="372" applyFont="1" applyFill="1" applyBorder="1" applyAlignment="1">
      <alignment horizontal="left" vertical="top"/>
    </xf>
    <xf numFmtId="0" fontId="33" fillId="0" borderId="54" xfId="0" applyFont="1" applyBorder="1"/>
    <xf numFmtId="0" fontId="66" fillId="0" borderId="0" xfId="0" applyFont="1" applyBorder="1"/>
    <xf numFmtId="1" fontId="65" fillId="0" borderId="0" xfId="0" applyNumberFormat="1" applyFont="1" applyFill="1" applyBorder="1" applyAlignment="1">
      <alignment horizontal="center"/>
    </xf>
    <xf numFmtId="0" fontId="33" fillId="0" borderId="0" xfId="0" applyFont="1" applyFill="1" applyBorder="1"/>
    <xf numFmtId="1" fontId="53" fillId="0" borderId="0" xfId="0" applyNumberFormat="1" applyFont="1" applyBorder="1" applyAlignment="1">
      <alignment horizontal="center"/>
    </xf>
    <xf numFmtId="0" fontId="85" fillId="0" borderId="31" xfId="372" applyFont="1" applyFill="1" applyBorder="1" applyAlignment="1">
      <alignment horizontal="left" vertical="top"/>
    </xf>
    <xf numFmtId="0" fontId="85" fillId="0" borderId="30" xfId="372" applyFont="1" applyFill="1" applyBorder="1" applyAlignment="1">
      <alignment horizontal="left" vertical="top"/>
    </xf>
    <xf numFmtId="1" fontId="53" fillId="16" borderId="32" xfId="0" applyNumberFormat="1" applyFont="1" applyFill="1" applyBorder="1" applyAlignment="1">
      <alignment horizontal="center" vertical="top" wrapText="1"/>
    </xf>
    <xf numFmtId="1" fontId="65" fillId="0" borderId="0" xfId="0" applyNumberFormat="1" applyFont="1" applyBorder="1" applyAlignment="1">
      <alignment horizontal="center"/>
    </xf>
    <xf numFmtId="0" fontId="33" fillId="0" borderId="20" xfId="0" applyFont="1" applyBorder="1" applyAlignment="1">
      <alignment horizontal="center" vertical="center"/>
    </xf>
    <xf numFmtId="0" fontId="53" fillId="0" borderId="4" xfId="372" applyFont="1" applyFill="1" applyBorder="1" applyAlignment="1">
      <alignment horizontal="left" vertical="top"/>
    </xf>
    <xf numFmtId="0" fontId="33" fillId="0" borderId="4" xfId="0" applyFont="1" applyBorder="1" applyAlignment="1">
      <alignment horizontal="center"/>
    </xf>
    <xf numFmtId="1" fontId="53" fillId="16" borderId="26" xfId="0" applyNumberFormat="1" applyFont="1" applyFill="1" applyBorder="1" applyAlignment="1">
      <alignment horizontal="center" vertical="center" wrapText="1"/>
    </xf>
    <xf numFmtId="1" fontId="53" fillId="0" borderId="0" xfId="0" applyNumberFormat="1" applyFont="1" applyFill="1" applyBorder="1" applyAlignment="1">
      <alignment horizontal="center" vertical="center" wrapText="1"/>
    </xf>
    <xf numFmtId="2" fontId="53" fillId="16" borderId="26" xfId="0" applyNumberFormat="1" applyFont="1" applyFill="1" applyBorder="1" applyAlignment="1">
      <alignment horizontal="center" vertical="center" wrapText="1"/>
    </xf>
    <xf numFmtId="186" fontId="53" fillId="0" borderId="0" xfId="0" applyNumberFormat="1" applyFont="1" applyFill="1" applyBorder="1" applyAlignment="1">
      <alignment horizontal="center" vertical="center" wrapText="1"/>
    </xf>
    <xf numFmtId="0" fontId="53" fillId="16" borderId="26" xfId="0" applyFont="1" applyFill="1" applyBorder="1" applyAlignment="1">
      <alignment horizontal="center" vertical="center" wrapText="1"/>
    </xf>
    <xf numFmtId="164" fontId="53" fillId="16" borderId="26" xfId="0" applyNumberFormat="1" applyFont="1" applyFill="1" applyBorder="1" applyAlignment="1">
      <alignment horizontal="center"/>
    </xf>
    <xf numFmtId="2" fontId="53" fillId="16" borderId="26" xfId="0" applyNumberFormat="1" applyFont="1" applyFill="1" applyBorder="1" applyAlignment="1">
      <alignment horizontal="center"/>
    </xf>
    <xf numFmtId="164" fontId="53" fillId="16" borderId="26" xfId="0" applyNumberFormat="1" applyFont="1" applyFill="1" applyBorder="1" applyAlignment="1">
      <alignment horizontal="center" vertical="center"/>
    </xf>
    <xf numFmtId="0" fontId="53" fillId="0" borderId="4" xfId="372" applyFont="1" applyFill="1" applyBorder="1" applyAlignment="1">
      <alignment vertical="top" wrapText="1"/>
    </xf>
    <xf numFmtId="10" fontId="53" fillId="16" borderId="26" xfId="0" applyNumberFormat="1" applyFont="1" applyFill="1" applyBorder="1" applyAlignment="1">
      <alignment horizontal="center" vertical="center"/>
    </xf>
    <xf numFmtId="0" fontId="33" fillId="0" borderId="34" xfId="0" applyFont="1" applyBorder="1" applyAlignment="1">
      <alignment horizontal="center" vertical="center"/>
    </xf>
    <xf numFmtId="0" fontId="53" fillId="0" borderId="33" xfId="372" applyFont="1" applyFill="1" applyBorder="1" applyAlignment="1">
      <alignment horizontal="left" vertical="top"/>
    </xf>
    <xf numFmtId="0" fontId="33" fillId="0" borderId="33" xfId="0" applyFont="1" applyBorder="1" applyAlignment="1">
      <alignment horizontal="center"/>
    </xf>
    <xf numFmtId="10" fontId="53" fillId="16" borderId="35" xfId="0" applyNumberFormat="1" applyFont="1" applyFill="1" applyBorder="1" applyAlignment="1">
      <alignment horizontal="center" vertical="center"/>
    </xf>
    <xf numFmtId="0" fontId="33" fillId="0" borderId="0" xfId="0" applyFont="1" applyBorder="1" applyAlignment="1">
      <alignment horizontal="center"/>
    </xf>
    <xf numFmtId="0" fontId="0" fillId="0" borderId="0" xfId="0" applyFill="1"/>
    <xf numFmtId="0" fontId="10" fillId="0" borderId="0" xfId="0" applyFont="1" applyFill="1"/>
    <xf numFmtId="4" fontId="56" fillId="0" borderId="0" xfId="350" applyFont="1" applyAlignment="1">
      <alignment vertical="center"/>
    </xf>
    <xf numFmtId="0" fontId="33" fillId="0" borderId="0" xfId="0" applyFont="1" applyAlignment="1">
      <alignment horizontal="left"/>
    </xf>
    <xf numFmtId="0" fontId="53" fillId="0" borderId="0" xfId="0" applyFont="1"/>
    <xf numFmtId="0" fontId="33" fillId="0" borderId="0" xfId="0" applyFont="1" applyFill="1" applyAlignment="1"/>
    <xf numFmtId="0" fontId="53" fillId="0" borderId="0" xfId="0" applyFont="1" applyFill="1" applyAlignment="1"/>
    <xf numFmtId="0" fontId="87" fillId="0" borderId="0" xfId="0" applyFont="1" applyFill="1" applyAlignment="1"/>
    <xf numFmtId="0" fontId="33" fillId="0" borderId="0" xfId="350" applyNumberFormat="1" applyFont="1" applyAlignment="1"/>
    <xf numFmtId="0" fontId="33" fillId="0" borderId="0" xfId="0" applyFont="1" applyFill="1"/>
    <xf numFmtId="0" fontId="27" fillId="0" borderId="0" xfId="0" applyFont="1" applyFill="1"/>
    <xf numFmtId="0" fontId="0" fillId="0" borderId="0" xfId="0" applyFill="1" applyAlignment="1">
      <alignment horizontal="left"/>
    </xf>
    <xf numFmtId="0" fontId="89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88" fillId="0" borderId="0" xfId="0" applyFont="1" applyFill="1" applyAlignment="1">
      <alignment horizontal="center"/>
    </xf>
    <xf numFmtId="0" fontId="91" fillId="0" borderId="24" xfId="0" applyNumberFormat="1" applyFont="1" applyFill="1" applyBorder="1" applyAlignment="1">
      <alignment horizontal="center" vertical="center" wrapText="1"/>
    </xf>
    <xf numFmtId="0" fontId="91" fillId="0" borderId="76" xfId="0" applyNumberFormat="1" applyFont="1" applyFill="1" applyBorder="1" applyAlignment="1">
      <alignment horizontal="center" vertical="center" wrapText="1"/>
    </xf>
    <xf numFmtId="0" fontId="91" fillId="0" borderId="77" xfId="0" applyNumberFormat="1" applyFont="1" applyFill="1" applyBorder="1" applyAlignment="1">
      <alignment horizontal="center" vertical="center" wrapText="1"/>
    </xf>
    <xf numFmtId="0" fontId="91" fillId="0" borderId="78" xfId="0" applyNumberFormat="1" applyFont="1" applyFill="1" applyBorder="1" applyAlignment="1">
      <alignment horizontal="center" vertical="center" wrapText="1"/>
    </xf>
    <xf numFmtId="0" fontId="91" fillId="0" borderId="8" xfId="0" applyNumberFormat="1" applyFont="1" applyFill="1" applyBorder="1" applyAlignment="1">
      <alignment horizontal="center" vertical="center" wrapText="1"/>
    </xf>
    <xf numFmtId="0" fontId="91" fillId="0" borderId="79" xfId="0" applyNumberFormat="1" applyFont="1" applyFill="1" applyBorder="1" applyAlignment="1">
      <alignment horizontal="center" vertical="center" wrapText="1"/>
    </xf>
    <xf numFmtId="0" fontId="92" fillId="0" borderId="19" xfId="0" applyFont="1" applyFill="1" applyBorder="1" applyAlignment="1">
      <alignment horizontal="center" vertical="center"/>
    </xf>
    <xf numFmtId="0" fontId="93" fillId="0" borderId="18" xfId="0" applyFont="1" applyFill="1" applyBorder="1" applyAlignment="1">
      <alignment horizontal="center" vertical="center"/>
    </xf>
    <xf numFmtId="0" fontId="93" fillId="0" borderId="80" xfId="0" applyFont="1" applyFill="1" applyBorder="1" applyAlignment="1">
      <alignment horizontal="center" vertical="center"/>
    </xf>
    <xf numFmtId="0" fontId="1" fillId="0" borderId="0" xfId="0" applyFont="1" applyFill="1"/>
    <xf numFmtId="0" fontId="92" fillId="0" borderId="4" xfId="0" applyFont="1" applyFill="1" applyBorder="1" applyAlignment="1">
      <alignment horizontal="center" vertical="center"/>
    </xf>
    <xf numFmtId="0" fontId="10" fillId="0" borderId="4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" fontId="92" fillId="0" borderId="4" xfId="0" applyNumberFormat="1" applyFont="1" applyFill="1" applyBorder="1" applyAlignment="1">
      <alignment horizontal="center" vertical="center"/>
    </xf>
    <xf numFmtId="1" fontId="92" fillId="0" borderId="4" xfId="0" applyNumberFormat="1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 wrapText="1"/>
    </xf>
    <xf numFmtId="3" fontId="92" fillId="0" borderId="4" xfId="0" applyNumberFormat="1" applyFont="1" applyFill="1" applyBorder="1" applyAlignment="1">
      <alignment horizontal="center" vertical="center"/>
    </xf>
    <xf numFmtId="4" fontId="10" fillId="0" borderId="4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top" wrapText="1"/>
    </xf>
    <xf numFmtId="3" fontId="1" fillId="0" borderId="4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49" fontId="1" fillId="0" borderId="0" xfId="0" applyNumberFormat="1" applyFont="1" applyFill="1"/>
    <xf numFmtId="0" fontId="90" fillId="0" borderId="4" xfId="327" applyFont="1" applyBorder="1" applyAlignment="1">
      <alignment horizontal="center" vertical="center"/>
    </xf>
    <xf numFmtId="0" fontId="93" fillId="0" borderId="4" xfId="0" applyFont="1" applyFill="1" applyBorder="1" applyAlignment="1">
      <alignment horizontal="center" vertical="center"/>
    </xf>
    <xf numFmtId="3" fontId="93" fillId="33" borderId="4" xfId="0" applyNumberFormat="1" applyFont="1" applyFill="1" applyBorder="1" applyAlignment="1">
      <alignment horizontal="center" vertical="center"/>
    </xf>
    <xf numFmtId="4" fontId="91" fillId="0" borderId="4" xfId="327" applyNumberFormat="1" applyFont="1" applyBorder="1" applyAlignment="1">
      <alignment horizontal="center" vertical="center"/>
    </xf>
    <xf numFmtId="4" fontId="93" fillId="0" borderId="4" xfId="0" applyNumberFormat="1" applyFont="1" applyFill="1" applyBorder="1" applyAlignment="1">
      <alignment horizontal="center" vertical="center"/>
    </xf>
    <xf numFmtId="4" fontId="93" fillId="33" borderId="4" xfId="0" applyNumberFormat="1" applyFont="1" applyFill="1" applyBorder="1" applyAlignment="1">
      <alignment horizontal="center" vertical="center"/>
    </xf>
    <xf numFmtId="0" fontId="93" fillId="0" borderId="4" xfId="0" applyFont="1" applyFill="1" applyBorder="1" applyAlignment="1">
      <alignment horizontal="left" vertical="center"/>
    </xf>
    <xf numFmtId="0" fontId="90" fillId="0" borderId="4" xfId="327" applyFont="1" applyBorder="1" applyAlignment="1">
      <alignment horizontal="left" vertical="center"/>
    </xf>
    <xf numFmtId="0" fontId="92" fillId="0" borderId="4" xfId="0" applyFont="1" applyFill="1" applyBorder="1" applyAlignment="1">
      <alignment horizontal="left" vertical="center"/>
    </xf>
    <xf numFmtId="1" fontId="92" fillId="0" borderId="4" xfId="0" applyNumberFormat="1" applyFont="1" applyFill="1" applyBorder="1" applyAlignment="1">
      <alignment horizontal="left" vertical="center"/>
    </xf>
    <xf numFmtId="0" fontId="90" fillId="0" borderId="0" xfId="0" applyFont="1" applyFill="1"/>
    <xf numFmtId="0" fontId="91" fillId="0" borderId="0" xfId="0" applyFont="1" applyFill="1"/>
    <xf numFmtId="2" fontId="94" fillId="0" borderId="0" xfId="1631" applyNumberFormat="1" applyFont="1" applyFill="1" applyAlignment="1">
      <alignment horizontal="left" vertical="top"/>
    </xf>
    <xf numFmtId="0" fontId="94" fillId="0" borderId="0" xfId="1631" applyFont="1" applyFill="1" applyAlignment="1">
      <alignment horizontal="left" vertical="top" wrapText="1"/>
    </xf>
    <xf numFmtId="0" fontId="94" fillId="0" borderId="0" xfId="0" applyFont="1" applyFill="1"/>
    <xf numFmtId="0" fontId="95" fillId="0" borderId="0" xfId="1631" applyFont="1" applyFill="1" applyAlignment="1">
      <alignment horizontal="center" vertical="top" wrapText="1"/>
    </xf>
    <xf numFmtId="0" fontId="94" fillId="0" borderId="0" xfId="1631" applyFont="1" applyFill="1" applyAlignment="1">
      <alignment horizontal="right" vertical="top"/>
    </xf>
    <xf numFmtId="0" fontId="26" fillId="0" borderId="0" xfId="0" applyFont="1" applyFill="1"/>
    <xf numFmtId="49" fontId="94" fillId="0" borderId="0" xfId="1631" applyNumberFormat="1" applyFont="1" applyFill="1" applyAlignment="1">
      <alignment horizontal="right" vertical="top" wrapText="1"/>
    </xf>
    <xf numFmtId="0" fontId="94" fillId="0" borderId="0" xfId="1631" applyFont="1" applyFill="1" applyAlignment="1">
      <alignment horizontal="center" vertical="top" wrapText="1"/>
    </xf>
    <xf numFmtId="49" fontId="95" fillId="0" borderId="0" xfId="1631" applyNumberFormat="1" applyFont="1" applyFill="1" applyAlignment="1">
      <alignment horizontal="center" vertical="top" wrapText="1"/>
    </xf>
    <xf numFmtId="0" fontId="94" fillId="0" borderId="0" xfId="1631" applyFont="1" applyFill="1" applyAlignment="1">
      <alignment horizontal="right" vertical="top" wrapText="1"/>
    </xf>
    <xf numFmtId="49" fontId="95" fillId="0" borderId="0" xfId="0" applyNumberFormat="1" applyFont="1" applyFill="1"/>
    <xf numFmtId="0" fontId="94" fillId="0" borderId="0" xfId="0" applyFont="1" applyFill="1" applyAlignment="1">
      <alignment horizontal="right"/>
    </xf>
    <xf numFmtId="0" fontId="94" fillId="0" borderId="0" xfId="1631" applyFont="1" applyFill="1" applyAlignment="1">
      <alignment vertical="top" wrapText="1"/>
    </xf>
    <xf numFmtId="0" fontId="94" fillId="0" borderId="0" xfId="1631" applyFont="1" applyFill="1" applyAlignment="1">
      <alignment vertical="top"/>
    </xf>
    <xf numFmtId="0" fontId="94" fillId="0" borderId="0" xfId="0" applyFont="1" applyFill="1" applyAlignment="1">
      <alignment horizontal="left" vertical="top" wrapText="1"/>
    </xf>
    <xf numFmtId="0" fontId="94" fillId="0" borderId="0" xfId="0" applyFont="1" applyFill="1" applyAlignment="1">
      <alignment horizontal="center" vertical="top" wrapText="1"/>
    </xf>
    <xf numFmtId="49" fontId="95" fillId="0" borderId="0" xfId="0" applyNumberFormat="1" applyFont="1" applyFill="1" applyAlignment="1">
      <alignment horizontal="center" vertical="top" wrapText="1"/>
    </xf>
    <xf numFmtId="0" fontId="94" fillId="0" borderId="0" xfId="0" applyFont="1" applyFill="1" applyAlignment="1">
      <alignment horizontal="right" vertical="top"/>
    </xf>
    <xf numFmtId="0" fontId="94" fillId="0" borderId="0" xfId="0" applyFont="1" applyAlignment="1">
      <alignment vertical="center"/>
    </xf>
    <xf numFmtId="0" fontId="95" fillId="0" borderId="0" xfId="0" applyFont="1" applyAlignment="1">
      <alignment vertical="center"/>
    </xf>
    <xf numFmtId="0" fontId="94" fillId="0" borderId="0" xfId="0" applyFont="1" applyAlignment="1">
      <alignment horizontal="right" vertical="center"/>
    </xf>
    <xf numFmtId="0" fontId="95" fillId="0" borderId="0" xfId="0" applyFont="1" applyFill="1"/>
    <xf numFmtId="4" fontId="33" fillId="0" borderId="0" xfId="350" applyFont="1" applyFill="1">
      <alignment vertical="center"/>
    </xf>
    <xf numFmtId="3" fontId="33" fillId="0" borderId="8" xfId="350" applyNumberFormat="1" applyFont="1" applyFill="1" applyBorder="1" applyAlignment="1">
      <alignment horizontal="center" vertical="center" wrapText="1"/>
    </xf>
    <xf numFmtId="3" fontId="33" fillId="0" borderId="25" xfId="350" applyNumberFormat="1" applyFont="1" applyFill="1" applyBorder="1" applyAlignment="1">
      <alignment horizontal="center" vertical="center" wrapText="1"/>
    </xf>
    <xf numFmtId="4" fontId="33" fillId="0" borderId="22" xfId="350" applyFont="1" applyFill="1" applyBorder="1" applyAlignment="1">
      <alignment horizontal="left" vertical="center" wrapText="1"/>
    </xf>
    <xf numFmtId="3" fontId="33" fillId="0" borderId="22" xfId="350" applyNumberFormat="1" applyFont="1" applyFill="1" applyBorder="1" applyAlignment="1">
      <alignment horizontal="center" vertical="center" wrapText="1"/>
    </xf>
    <xf numFmtId="4" fontId="33" fillId="0" borderId="22" xfId="350" applyNumberFormat="1" applyFont="1" applyFill="1" applyBorder="1" applyAlignment="1">
      <alignment horizontal="center" vertical="center" wrapText="1"/>
    </xf>
    <xf numFmtId="4" fontId="33" fillId="0" borderId="36" xfId="350" applyNumberFormat="1" applyFont="1" applyFill="1" applyBorder="1" applyAlignment="1">
      <alignment horizontal="center" vertical="center" wrapText="1"/>
    </xf>
    <xf numFmtId="4" fontId="33" fillId="0" borderId="39" xfId="350" applyFont="1" applyFill="1" applyBorder="1" applyAlignment="1">
      <alignment horizontal="left" vertical="center" wrapText="1"/>
    </xf>
    <xf numFmtId="3" fontId="33" fillId="0" borderId="39" xfId="350" applyNumberFormat="1" applyFont="1" applyFill="1" applyBorder="1" applyAlignment="1">
      <alignment horizontal="center" vertical="center" wrapText="1"/>
    </xf>
    <xf numFmtId="3" fontId="33" fillId="0" borderId="18" xfId="350" applyNumberFormat="1" applyFont="1" applyFill="1" applyBorder="1" applyAlignment="1">
      <alignment horizontal="center" vertical="center" wrapText="1"/>
    </xf>
    <xf numFmtId="4" fontId="33" fillId="0" borderId="39" xfId="350" applyNumberFormat="1" applyFont="1" applyFill="1" applyBorder="1" applyAlignment="1">
      <alignment horizontal="center" vertical="center" wrapText="1"/>
    </xf>
    <xf numFmtId="4" fontId="33" fillId="0" borderId="38" xfId="350" applyNumberFormat="1" applyFont="1" applyFill="1" applyBorder="1" applyAlignment="1">
      <alignment horizontal="center" vertical="center" wrapText="1"/>
    </xf>
    <xf numFmtId="4" fontId="33" fillId="0" borderId="29" xfId="350" applyFont="1" applyFill="1" applyBorder="1" applyAlignment="1">
      <alignment vertical="center" wrapText="1"/>
    </xf>
    <xf numFmtId="4" fontId="33" fillId="0" borderId="30" xfId="350" applyFont="1" applyFill="1" applyBorder="1" applyAlignment="1">
      <alignment horizontal="left" vertical="center" wrapText="1"/>
    </xf>
    <xf numFmtId="3" fontId="33" fillId="0" borderId="30" xfId="350" applyNumberFormat="1" applyFont="1" applyFill="1" applyBorder="1" applyAlignment="1">
      <alignment horizontal="center" vertical="center" wrapText="1"/>
    </xf>
    <xf numFmtId="4" fontId="33" fillId="0" borderId="30" xfId="350" applyNumberFormat="1" applyFont="1" applyFill="1" applyBorder="1" applyAlignment="1">
      <alignment horizontal="center" vertical="center" wrapText="1"/>
    </xf>
    <xf numFmtId="4" fontId="33" fillId="0" borderId="32" xfId="350" applyNumberFormat="1" applyFont="1" applyFill="1" applyBorder="1" applyAlignment="1">
      <alignment horizontal="center" vertical="center" wrapText="1"/>
    </xf>
    <xf numFmtId="4" fontId="33" fillId="0" borderId="19" xfId="350" applyFont="1" applyFill="1" applyBorder="1" applyAlignment="1">
      <alignment vertical="center" wrapText="1"/>
    </xf>
    <xf numFmtId="4" fontId="33" fillId="0" borderId="31" xfId="350" applyFont="1" applyFill="1" applyBorder="1" applyAlignment="1">
      <alignment vertical="center" wrapText="1"/>
    </xf>
    <xf numFmtId="4" fontId="33" fillId="0" borderId="20" xfId="350" applyFont="1" applyFill="1" applyBorder="1" applyAlignment="1">
      <alignment vertical="center" wrapText="1"/>
    </xf>
    <xf numFmtId="4" fontId="33" fillId="0" borderId="4" xfId="350" applyFont="1" applyFill="1" applyBorder="1" applyAlignment="1">
      <alignment horizontal="left" vertical="center" wrapText="1"/>
    </xf>
    <xf numFmtId="3" fontId="33" fillId="0" borderId="4" xfId="350" applyNumberFormat="1" applyFont="1" applyFill="1" applyBorder="1" applyAlignment="1">
      <alignment horizontal="center" vertical="center" wrapText="1"/>
    </xf>
    <xf numFmtId="4" fontId="33" fillId="0" borderId="4" xfId="350" applyNumberFormat="1" applyFont="1" applyFill="1" applyBorder="1" applyAlignment="1">
      <alignment horizontal="center" vertical="center" wrapText="1"/>
    </xf>
    <xf numFmtId="4" fontId="33" fillId="0" borderId="26" xfId="350" applyNumberFormat="1" applyFont="1" applyFill="1" applyBorder="1" applyAlignment="1">
      <alignment horizontal="center" vertical="center" wrapText="1"/>
    </xf>
    <xf numFmtId="4" fontId="56" fillId="0" borderId="0" xfId="350" applyFont="1" applyFill="1">
      <alignment vertical="center"/>
    </xf>
    <xf numFmtId="4" fontId="56" fillId="0" borderId="4" xfId="350" applyFont="1" applyFill="1" applyBorder="1" applyAlignment="1">
      <alignment horizontal="left" vertical="center" wrapText="1"/>
    </xf>
    <xf numFmtId="4" fontId="33" fillId="0" borderId="4" xfId="350" applyFont="1" applyFill="1" applyBorder="1" applyAlignment="1">
      <alignment horizontal="center" vertical="center" wrapText="1"/>
    </xf>
    <xf numFmtId="4" fontId="56" fillId="0" borderId="33" xfId="350" applyFont="1" applyFill="1" applyBorder="1" applyAlignment="1">
      <alignment horizontal="left" vertical="center" wrapText="1"/>
    </xf>
    <xf numFmtId="3" fontId="33" fillId="0" borderId="33" xfId="350" applyNumberFormat="1" applyFont="1" applyFill="1" applyBorder="1" applyAlignment="1">
      <alignment horizontal="center" vertical="center" wrapText="1"/>
    </xf>
    <xf numFmtId="4" fontId="33" fillId="0" borderId="33" xfId="350" applyNumberFormat="1" applyFont="1" applyFill="1" applyBorder="1" applyAlignment="1">
      <alignment horizontal="center" vertical="center" wrapText="1"/>
    </xf>
    <xf numFmtId="4" fontId="33" fillId="0" borderId="33" xfId="350" applyFont="1" applyFill="1" applyBorder="1" applyAlignment="1">
      <alignment horizontal="center" vertical="center" wrapText="1"/>
    </xf>
    <xf numFmtId="4" fontId="33" fillId="0" borderId="35" xfId="350" applyNumberFormat="1" applyFont="1" applyFill="1" applyBorder="1" applyAlignment="1">
      <alignment horizontal="center" vertical="center" wrapText="1"/>
    </xf>
    <xf numFmtId="4" fontId="53" fillId="0" borderId="8" xfId="350" applyNumberFormat="1" applyFont="1" applyFill="1" applyBorder="1" applyAlignment="1">
      <alignment horizontal="right" vertical="top" wrapText="1"/>
    </xf>
    <xf numFmtId="4" fontId="33" fillId="0" borderId="40" xfId="350" applyFont="1" applyBorder="1" applyAlignment="1">
      <alignment horizontal="center" vertical="center" wrapText="1"/>
    </xf>
    <xf numFmtId="4" fontId="33" fillId="0" borderId="45" xfId="350" applyFont="1" applyBorder="1" applyAlignment="1">
      <alignment horizontal="center" vertical="center" wrapText="1"/>
    </xf>
    <xf numFmtId="4" fontId="33" fillId="0" borderId="29" xfId="350" applyFont="1" applyFill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center" vertical="center" wrapText="1"/>
    </xf>
    <xf numFmtId="4" fontId="53" fillId="0" borderId="28" xfId="350" applyFont="1" applyFill="1" applyBorder="1" applyAlignment="1">
      <alignment horizontal="center" vertical="top" wrapText="1"/>
    </xf>
    <xf numFmtId="4" fontId="53" fillId="0" borderId="2" xfId="350" applyFont="1" applyFill="1" applyBorder="1" applyAlignment="1">
      <alignment horizontal="center" vertical="top" wrapText="1"/>
    </xf>
    <xf numFmtId="4" fontId="53" fillId="0" borderId="25" xfId="350" applyFont="1" applyFill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57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44" xfId="350" applyFont="1" applyBorder="1" applyAlignment="1">
      <alignment horizontal="center" vertical="center" wrapText="1"/>
    </xf>
    <xf numFmtId="0" fontId="56" fillId="0" borderId="32" xfId="327" applyFont="1" applyFill="1" applyBorder="1" applyAlignment="1">
      <alignment horizontal="center" vertical="center" wrapText="1"/>
    </xf>
    <xf numFmtId="0" fontId="56" fillId="0" borderId="26" xfId="327" applyFont="1" applyFill="1" applyBorder="1" applyAlignment="1">
      <alignment horizontal="center" vertical="center" wrapText="1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1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30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49" fontId="56" fillId="0" borderId="22" xfId="327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0" fontId="33" fillId="0" borderId="4" xfId="371" applyFont="1" applyFill="1" applyBorder="1" applyAlignment="1" applyProtection="1">
      <alignment horizontal="center" vertical="center" wrapText="1"/>
      <protection locked="0"/>
    </xf>
    <xf numFmtId="0" fontId="53" fillId="0" borderId="15" xfId="0" applyFont="1" applyBorder="1" applyAlignment="1">
      <alignment horizontal="center" vertical="center"/>
    </xf>
    <xf numFmtId="0" fontId="53" fillId="0" borderId="3" xfId="0" applyFont="1" applyBorder="1" applyAlignment="1">
      <alignment horizontal="center" vertical="center"/>
    </xf>
    <xf numFmtId="0" fontId="53" fillId="0" borderId="27" xfId="0" applyFont="1" applyBorder="1" applyAlignment="1">
      <alignment horizontal="center" vertical="center"/>
    </xf>
    <xf numFmtId="0" fontId="33" fillId="0" borderId="18" xfId="371" applyFont="1" applyFill="1" applyBorder="1" applyAlignment="1" applyProtection="1">
      <alignment horizontal="center" vertical="center" wrapText="1"/>
      <protection locked="0"/>
    </xf>
    <xf numFmtId="0" fontId="33" fillId="0" borderId="22" xfId="371" applyFont="1" applyFill="1" applyBorder="1" applyAlignment="1" applyProtection="1">
      <alignment horizontal="center" vertical="center" wrapText="1"/>
      <protection locked="0"/>
    </xf>
    <xf numFmtId="0" fontId="33" fillId="0" borderId="39" xfId="371" applyFont="1" applyFill="1" applyBorder="1" applyAlignment="1" applyProtection="1">
      <alignment horizontal="center" vertical="center" wrapText="1"/>
      <protection locked="0"/>
    </xf>
    <xf numFmtId="0" fontId="53" fillId="0" borderId="0" xfId="0" applyFont="1" applyFill="1" applyAlignment="1">
      <alignment horizontal="center" vertical="top"/>
    </xf>
    <xf numFmtId="4" fontId="58" fillId="25" borderId="15" xfId="0" applyNumberFormat="1" applyFont="1" applyFill="1" applyBorder="1" applyAlignment="1">
      <alignment vertical="top" wrapText="1"/>
    </xf>
    <xf numFmtId="4" fontId="58" fillId="25" borderId="27" xfId="0" applyNumberFormat="1" applyFont="1" applyFill="1" applyBorder="1" applyAlignment="1">
      <alignment vertical="top" wrapText="1"/>
    </xf>
    <xf numFmtId="4" fontId="58" fillId="25" borderId="42" xfId="0" applyNumberFormat="1" applyFont="1" applyFill="1" applyBorder="1" applyAlignment="1">
      <alignment vertical="top" wrapText="1"/>
    </xf>
    <xf numFmtId="4" fontId="58" fillId="25" borderId="46" xfId="0" applyNumberFormat="1" applyFont="1" applyFill="1" applyBorder="1" applyAlignment="1">
      <alignment vertical="top" wrapText="1"/>
    </xf>
    <xf numFmtId="4" fontId="58" fillId="25" borderId="43" xfId="0" applyNumberFormat="1" applyFont="1" applyFill="1" applyBorder="1" applyAlignment="1">
      <alignment vertical="top" wrapText="1"/>
    </xf>
    <xf numFmtId="4" fontId="58" fillId="25" borderId="47" xfId="0" applyNumberFormat="1" applyFont="1" applyFill="1" applyBorder="1" applyAlignment="1">
      <alignment vertical="top" wrapText="1"/>
    </xf>
    <xf numFmtId="4" fontId="53" fillId="16" borderId="39" xfId="0" applyNumberFormat="1" applyFont="1" applyFill="1" applyBorder="1" applyAlignment="1">
      <alignment horizontal="center" vertical="center" wrapText="1"/>
    </xf>
    <xf numFmtId="4" fontId="53" fillId="16" borderId="22" xfId="0" applyNumberFormat="1" applyFont="1" applyFill="1" applyBorder="1" applyAlignment="1">
      <alignment horizontal="center" vertical="center" wrapText="1"/>
    </xf>
    <xf numFmtId="4" fontId="53" fillId="29" borderId="15" xfId="0" applyNumberFormat="1" applyFont="1" applyFill="1" applyBorder="1" applyAlignment="1">
      <alignment horizontal="center" vertical="center" wrapText="1"/>
    </xf>
    <xf numFmtId="0" fontId="0" fillId="29" borderId="3" xfId="0" applyFill="1" applyBorder="1" applyAlignment="1">
      <alignment horizontal="center" vertical="center" wrapText="1"/>
    </xf>
    <xf numFmtId="0" fontId="0" fillId="29" borderId="27" xfId="0" applyFill="1" applyBorder="1" applyAlignment="1">
      <alignment horizontal="center" vertical="center" wrapText="1"/>
    </xf>
    <xf numFmtId="0" fontId="66" fillId="0" borderId="0" xfId="0" applyFont="1" applyAlignment="1">
      <alignment horizontal="center" vertical="center"/>
    </xf>
    <xf numFmtId="0" fontId="78" fillId="0" borderId="57" xfId="0" applyFont="1" applyFill="1" applyBorder="1" applyAlignment="1">
      <alignment horizontal="center" vertical="top"/>
    </xf>
    <xf numFmtId="0" fontId="79" fillId="0" borderId="15" xfId="0" applyFont="1" applyBorder="1" applyAlignment="1">
      <alignment horizontal="center" vertical="center"/>
    </xf>
    <xf numFmtId="0" fontId="79" fillId="0" borderId="3" xfId="0" applyFont="1" applyBorder="1" applyAlignment="1">
      <alignment horizontal="center" vertical="center"/>
    </xf>
    <xf numFmtId="0" fontId="79" fillId="0" borderId="27" xfId="0" applyFont="1" applyBorder="1" applyAlignment="1">
      <alignment horizontal="center" vertical="center"/>
    </xf>
    <xf numFmtId="187" fontId="81" fillId="0" borderId="39" xfId="371" applyNumberFormat="1" applyFont="1" applyFill="1" applyBorder="1" applyAlignment="1" applyProtection="1">
      <alignment horizontal="center" vertical="center" wrapText="1"/>
      <protection locked="0"/>
    </xf>
    <xf numFmtId="187" fontId="81" fillId="0" borderId="18" xfId="371" applyNumberFormat="1" applyFont="1" applyFill="1" applyBorder="1" applyAlignment="1" applyProtection="1">
      <alignment horizontal="center" vertical="center" wrapText="1"/>
      <protection locked="0"/>
    </xf>
    <xf numFmtId="187" fontId="81" fillId="0" borderId="22" xfId="371" applyNumberFormat="1" applyFont="1" applyFill="1" applyBorder="1" applyAlignment="1" applyProtection="1">
      <alignment horizontal="center" vertical="center" wrapText="1"/>
      <protection locked="0"/>
    </xf>
    <xf numFmtId="0" fontId="80" fillId="32" borderId="39" xfId="371" applyFont="1" applyFill="1" applyBorder="1" applyAlignment="1" applyProtection="1">
      <alignment horizontal="center" vertical="center" wrapText="1"/>
      <protection locked="0"/>
    </xf>
    <xf numFmtId="0" fontId="80" fillId="32" borderId="18" xfId="371" applyFont="1" applyFill="1" applyBorder="1" applyAlignment="1" applyProtection="1">
      <alignment horizontal="center" vertical="center" wrapText="1"/>
      <protection locked="0"/>
    </xf>
    <xf numFmtId="0" fontId="80" fillId="32" borderId="22" xfId="371" applyFont="1" applyFill="1" applyBorder="1" applyAlignment="1" applyProtection="1">
      <alignment horizontal="center" vertical="center" wrapText="1"/>
      <protection locked="0"/>
    </xf>
    <xf numFmtId="0" fontId="80" fillId="0" borderId="15" xfId="0" applyFont="1" applyBorder="1" applyAlignment="1">
      <alignment horizontal="center" vertical="center"/>
    </xf>
    <xf numFmtId="0" fontId="80" fillId="0" borderId="3" xfId="0" applyFont="1" applyBorder="1" applyAlignment="1">
      <alignment horizontal="center" vertical="center"/>
    </xf>
    <xf numFmtId="0" fontId="80" fillId="0" borderId="27" xfId="0" applyFont="1" applyBorder="1" applyAlignment="1">
      <alignment horizontal="center" vertical="center"/>
    </xf>
    <xf numFmtId="0" fontId="81" fillId="0" borderId="39" xfId="370" applyFont="1" applyFill="1" applyBorder="1" applyAlignment="1">
      <alignment horizontal="center" vertical="center" wrapText="1"/>
    </xf>
    <xf numFmtId="0" fontId="81" fillId="0" borderId="18" xfId="370" applyFont="1" applyFill="1" applyBorder="1" applyAlignment="1">
      <alignment horizontal="center" vertical="center" wrapText="1"/>
    </xf>
    <xf numFmtId="0" fontId="81" fillId="0" borderId="22" xfId="370" applyFont="1" applyFill="1" applyBorder="1" applyAlignment="1">
      <alignment horizontal="center" vertical="center" wrapText="1"/>
    </xf>
    <xf numFmtId="0" fontId="80" fillId="0" borderId="39" xfId="370" applyFont="1" applyFill="1" applyBorder="1" applyAlignment="1">
      <alignment horizontal="center" vertical="center" wrapText="1"/>
    </xf>
    <xf numFmtId="0" fontId="80" fillId="0" borderId="18" xfId="370" applyFont="1" applyFill="1" applyBorder="1" applyAlignment="1">
      <alignment horizontal="center" vertical="center" wrapText="1"/>
    </xf>
    <xf numFmtId="0" fontId="80" fillId="0" borderId="22" xfId="370" applyFont="1" applyFill="1" applyBorder="1" applyAlignment="1">
      <alignment horizontal="center" vertical="center" wrapText="1"/>
    </xf>
    <xf numFmtId="4" fontId="78" fillId="0" borderId="41" xfId="0" applyNumberFormat="1" applyFont="1" applyFill="1" applyBorder="1" applyAlignment="1">
      <alignment horizontal="center" vertical="center" wrapText="1"/>
    </xf>
    <xf numFmtId="187" fontId="80" fillId="0" borderId="15" xfId="371" applyNumberFormat="1" applyFont="1" applyFill="1" applyBorder="1" applyAlignment="1" applyProtection="1">
      <alignment horizontal="center" vertical="center"/>
      <protection locked="0"/>
    </xf>
    <xf numFmtId="187" fontId="80" fillId="0" borderId="27" xfId="371" applyNumberFormat="1" applyFont="1" applyFill="1" applyBorder="1" applyAlignment="1" applyProtection="1">
      <alignment horizontal="center" vertical="center"/>
      <protection locked="0"/>
    </xf>
    <xf numFmtId="187" fontId="80" fillId="0" borderId="4" xfId="371" applyNumberFormat="1" applyFont="1" applyFill="1" applyBorder="1" applyAlignment="1" applyProtection="1">
      <alignment horizontal="center" vertical="center"/>
      <protection locked="0"/>
    </xf>
    <xf numFmtId="0" fontId="33" fillId="0" borderId="15" xfId="0" applyFont="1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0" fontId="33" fillId="0" borderId="27" xfId="0" applyFont="1" applyBorder="1" applyAlignment="1">
      <alignment horizontal="center" vertical="center"/>
    </xf>
    <xf numFmtId="1" fontId="53" fillId="0" borderId="0" xfId="0" applyNumberFormat="1" applyFont="1" applyFill="1" applyBorder="1" applyAlignment="1">
      <alignment horizontal="center" vertical="top" wrapText="1"/>
    </xf>
    <xf numFmtId="186" fontId="78" fillId="0" borderId="17" xfId="0" applyNumberFormat="1" applyFont="1" applyFill="1" applyBorder="1" applyAlignment="1">
      <alignment horizontal="left" vertical="center" wrapText="1"/>
    </xf>
    <xf numFmtId="186" fontId="78" fillId="0" borderId="0" xfId="0" applyNumberFormat="1" applyFont="1" applyFill="1" applyBorder="1" applyAlignment="1">
      <alignment horizontal="left" vertical="center" wrapText="1"/>
    </xf>
    <xf numFmtId="0" fontId="93" fillId="0" borderId="15" xfId="0" applyFont="1" applyFill="1" applyBorder="1" applyAlignment="1">
      <alignment horizontal="left" vertical="center"/>
    </xf>
    <xf numFmtId="0" fontId="93" fillId="0" borderId="3" xfId="0" applyFont="1" applyFill="1" applyBorder="1" applyAlignment="1">
      <alignment horizontal="left" vertical="center"/>
    </xf>
    <xf numFmtId="0" fontId="93" fillId="0" borderId="27" xfId="0" applyFont="1" applyFill="1" applyBorder="1" applyAlignment="1">
      <alignment horizontal="left" vertical="center"/>
    </xf>
    <xf numFmtId="1" fontId="93" fillId="0" borderId="15" xfId="0" applyNumberFormat="1" applyFont="1" applyFill="1" applyBorder="1" applyAlignment="1">
      <alignment horizontal="center" vertical="center"/>
    </xf>
    <xf numFmtId="1" fontId="93" fillId="0" borderId="3" xfId="0" applyNumberFormat="1" applyFont="1" applyFill="1" applyBorder="1" applyAlignment="1">
      <alignment horizontal="center" vertical="center"/>
    </xf>
    <xf numFmtId="1" fontId="93" fillId="0" borderId="27" xfId="0" applyNumberFormat="1" applyFont="1" applyFill="1" applyBorder="1" applyAlignment="1">
      <alignment horizontal="center" vertical="center"/>
    </xf>
    <xf numFmtId="0" fontId="94" fillId="0" borderId="0" xfId="1631" applyFont="1" applyFill="1" applyAlignment="1">
      <alignment horizontal="right" vertical="top"/>
    </xf>
    <xf numFmtId="0" fontId="90" fillId="0" borderId="67" xfId="0" applyNumberFormat="1" applyFont="1" applyFill="1" applyBorder="1" applyAlignment="1">
      <alignment horizontal="center" vertical="center" wrapText="1"/>
    </xf>
    <xf numFmtId="0" fontId="90" fillId="0" borderId="70" xfId="0" applyNumberFormat="1" applyFont="1" applyFill="1" applyBorder="1" applyAlignment="1">
      <alignment horizontal="center" vertical="center" wrapText="1"/>
    </xf>
    <xf numFmtId="0" fontId="90" fillId="0" borderId="74" xfId="0" applyNumberFormat="1" applyFont="1" applyFill="1" applyBorder="1" applyAlignment="1">
      <alignment horizontal="center" vertical="center" wrapText="1"/>
    </xf>
    <xf numFmtId="0" fontId="91" fillId="0" borderId="67" xfId="0" applyNumberFormat="1" applyFont="1" applyFill="1" applyBorder="1" applyAlignment="1">
      <alignment horizontal="center" vertical="center" wrapText="1"/>
    </xf>
    <xf numFmtId="0" fontId="91" fillId="0" borderId="70" xfId="0" applyNumberFormat="1" applyFont="1" applyFill="1" applyBorder="1" applyAlignment="1">
      <alignment horizontal="center" vertical="center" wrapText="1"/>
    </xf>
    <xf numFmtId="0" fontId="91" fillId="0" borderId="74" xfId="0" applyNumberFormat="1" applyFont="1" applyFill="1" applyBorder="1" applyAlignment="1">
      <alignment horizontal="center" vertical="center" wrapText="1"/>
    </xf>
    <xf numFmtId="0" fontId="91" fillId="0" borderId="68" xfId="0" applyNumberFormat="1" applyFont="1" applyFill="1" applyBorder="1" applyAlignment="1">
      <alignment horizontal="center" vertical="center" wrapText="1"/>
    </xf>
    <xf numFmtId="0" fontId="91" fillId="0" borderId="3" xfId="0" applyNumberFormat="1" applyFont="1" applyFill="1" applyBorder="1" applyAlignment="1">
      <alignment horizontal="center" vertical="center" wrapText="1"/>
    </xf>
    <xf numFmtId="0" fontId="91" fillId="0" borderId="75" xfId="0" applyNumberFormat="1" applyFont="1" applyFill="1" applyBorder="1" applyAlignment="1">
      <alignment horizontal="center" vertical="center" wrapText="1"/>
    </xf>
    <xf numFmtId="0" fontId="91" fillId="0" borderId="29" xfId="0" applyNumberFormat="1" applyFont="1" applyFill="1" applyBorder="1" applyAlignment="1">
      <alignment horizontal="center" vertical="center" wrapText="1"/>
    </xf>
    <xf numFmtId="0" fontId="91" fillId="0" borderId="23" xfId="0" applyNumberFormat="1" applyFont="1" applyFill="1" applyBorder="1" applyAlignment="1">
      <alignment horizontal="center" vertical="center" wrapText="1"/>
    </xf>
    <xf numFmtId="0" fontId="91" fillId="0" borderId="69" xfId="0" applyNumberFormat="1" applyFont="1" applyFill="1" applyBorder="1" applyAlignment="1">
      <alignment horizontal="center" vertical="center" wrapText="1"/>
    </xf>
    <xf numFmtId="0" fontId="91" fillId="0" borderId="28" xfId="0" applyNumberFormat="1" applyFont="1" applyFill="1" applyBorder="1" applyAlignment="1">
      <alignment horizontal="center" vertical="center" wrapText="1"/>
    </xf>
    <xf numFmtId="0" fontId="91" fillId="0" borderId="2" xfId="0" applyNumberFormat="1" applyFont="1" applyFill="1" applyBorder="1" applyAlignment="1">
      <alignment horizontal="center" vertical="center" wrapText="1"/>
    </xf>
    <xf numFmtId="0" fontId="91" fillId="0" borderId="25" xfId="0" applyNumberFormat="1" applyFont="1" applyFill="1" applyBorder="1" applyAlignment="1">
      <alignment horizontal="center" vertical="center" wrapText="1"/>
    </xf>
    <xf numFmtId="0" fontId="91" fillId="0" borderId="71" xfId="0" applyNumberFormat="1" applyFont="1" applyFill="1" applyBorder="1" applyAlignment="1">
      <alignment horizontal="center" vertical="center" wrapText="1"/>
    </xf>
    <xf numFmtId="0" fontId="91" fillId="0" borderId="72" xfId="0" applyNumberFormat="1" applyFont="1" applyFill="1" applyBorder="1" applyAlignment="1">
      <alignment horizontal="center" vertical="center" wrapText="1"/>
    </xf>
    <xf numFmtId="0" fontId="91" fillId="0" borderId="73" xfId="0" applyNumberFormat="1" applyFont="1" applyFill="1" applyBorder="1" applyAlignment="1">
      <alignment horizontal="center" vertical="center" wrapText="1"/>
    </xf>
    <xf numFmtId="0" fontId="89" fillId="0" borderId="0" xfId="0" applyFont="1" applyFill="1" applyAlignment="1">
      <alignment horizontal="center"/>
    </xf>
    <xf numFmtId="0" fontId="33" fillId="0" borderId="0" xfId="0" applyFont="1" applyFill="1" applyAlignment="1">
      <alignment horizontal="right" vertical="center"/>
    </xf>
    <xf numFmtId="0" fontId="33" fillId="0" borderId="0" xfId="0" applyFont="1" applyFill="1" applyAlignment="1">
      <alignment horizontal="center" vertical="center"/>
    </xf>
    <xf numFmtId="4" fontId="86" fillId="0" borderId="0" xfId="350" applyFont="1" applyAlignment="1">
      <alignment horizontal="center" vertical="center"/>
    </xf>
    <xf numFmtId="0" fontId="88" fillId="0" borderId="0" xfId="0" applyFont="1" applyFill="1" applyAlignment="1">
      <alignment horizontal="center" vertical="center"/>
    </xf>
    <xf numFmtId="0" fontId="89" fillId="0" borderId="0" xfId="0" applyFont="1" applyFill="1" applyAlignment="1">
      <alignment horizontal="left"/>
    </xf>
  </cellXfs>
  <cellStyles count="1632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материалы" xfId="1631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52"/>
  <sheetViews>
    <sheetView tabSelected="1" view="pageBreakPreview" zoomScale="60" zoomScaleNormal="100" workbookViewId="0">
      <selection activeCell="H20" sqref="H20"/>
    </sheetView>
  </sheetViews>
  <sheetFormatPr defaultColWidth="8.85546875" defaultRowHeight="12.75" x14ac:dyDescent="0.2"/>
  <cols>
    <col min="1" max="1" width="14.140625" style="68" customWidth="1"/>
    <col min="2" max="2" width="52.5703125" style="68" customWidth="1"/>
    <col min="3" max="3" width="10.42578125" style="68" customWidth="1"/>
    <col min="4" max="12" width="11.7109375" style="68" customWidth="1"/>
    <col min="13" max="13" width="13.28515625" style="190" customWidth="1"/>
    <col min="14" max="14" width="13.5703125" style="190" customWidth="1"/>
    <col min="15" max="15" width="11.7109375" style="190" customWidth="1"/>
    <col min="16" max="16" width="13" style="190" customWidth="1"/>
    <col min="17" max="17" width="11.7109375" style="190" customWidth="1"/>
    <col min="18" max="18" width="16.28515625" style="68" customWidth="1"/>
    <col min="19" max="19" width="11.7109375" style="190" customWidth="1"/>
    <col min="20" max="20" width="14" style="68" customWidth="1"/>
    <col min="21" max="21" width="14.42578125" style="68" customWidth="1"/>
    <col min="22" max="22" width="11.7109375" style="190" customWidth="1"/>
    <col min="23" max="24" width="11.7109375" style="68" customWidth="1"/>
    <col min="25" max="25" width="28.7109375" style="68" customWidth="1"/>
    <col min="26" max="26" width="10.140625" style="68" bestFit="1" customWidth="1"/>
    <col min="27" max="16384" width="8.85546875" style="68"/>
  </cols>
  <sheetData>
    <row r="1" spans="1:25" ht="13.5" x14ac:dyDescent="0.2">
      <c r="B1" s="362" t="s">
        <v>37</v>
      </c>
      <c r="C1" s="362"/>
      <c r="D1" s="362"/>
      <c r="E1" s="362"/>
      <c r="F1" s="362"/>
      <c r="G1" s="362"/>
      <c r="H1" s="362"/>
      <c r="I1" s="362"/>
      <c r="J1" s="362"/>
      <c r="K1" s="362"/>
      <c r="L1" s="362"/>
      <c r="M1" s="362"/>
      <c r="N1" s="362"/>
      <c r="O1" s="362"/>
      <c r="P1" s="362"/>
      <c r="Q1" s="362"/>
      <c r="R1" s="362"/>
      <c r="S1" s="362"/>
      <c r="T1" s="69"/>
      <c r="U1" s="69"/>
      <c r="V1" s="70"/>
      <c r="W1" s="69"/>
      <c r="X1" s="69"/>
      <c r="Y1" s="71" t="s">
        <v>113</v>
      </c>
    </row>
    <row r="2" spans="1:25" ht="13.5" x14ac:dyDescent="0.2">
      <c r="B2" s="362"/>
      <c r="C2" s="362"/>
      <c r="D2" s="362"/>
      <c r="E2" s="362"/>
      <c r="F2" s="362"/>
      <c r="G2" s="362"/>
      <c r="H2" s="362"/>
      <c r="I2" s="362"/>
      <c r="J2" s="362"/>
      <c r="K2" s="362"/>
      <c r="L2" s="362"/>
      <c r="M2" s="362"/>
      <c r="N2" s="362"/>
      <c r="O2" s="362"/>
      <c r="P2" s="362"/>
      <c r="Q2" s="362"/>
      <c r="R2" s="362"/>
      <c r="S2" s="362"/>
      <c r="T2" s="69"/>
      <c r="U2" s="69"/>
      <c r="V2" s="70"/>
      <c r="W2" s="69"/>
      <c r="X2" s="69"/>
      <c r="Y2" s="71"/>
    </row>
    <row r="3" spans="1:25" ht="13.5" x14ac:dyDescent="0.2"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70"/>
      <c r="N3" s="70"/>
      <c r="O3" s="70"/>
      <c r="P3" s="70"/>
      <c r="Q3" s="70"/>
      <c r="R3" s="69"/>
      <c r="S3" s="70"/>
      <c r="T3" s="69"/>
      <c r="U3" s="69"/>
      <c r="V3" s="70"/>
      <c r="W3" s="69"/>
      <c r="X3" s="375"/>
      <c r="Y3" s="375"/>
    </row>
    <row r="4" spans="1:25" x14ac:dyDescent="0.2">
      <c r="A4" s="355" t="s">
        <v>18</v>
      </c>
      <c r="B4" s="355" t="s">
        <v>38</v>
      </c>
      <c r="C4" s="355" t="s">
        <v>39</v>
      </c>
      <c r="D4" s="355" t="s">
        <v>97</v>
      </c>
      <c r="E4" s="356" t="s">
        <v>40</v>
      </c>
      <c r="F4" s="357"/>
      <c r="G4" s="357"/>
      <c r="H4" s="357"/>
      <c r="I4" s="357"/>
      <c r="J4" s="357"/>
      <c r="K4" s="357"/>
      <c r="L4" s="358"/>
      <c r="M4" s="376" t="s">
        <v>21</v>
      </c>
      <c r="N4" s="377"/>
      <c r="O4" s="377"/>
      <c r="P4" s="377"/>
      <c r="Q4" s="377"/>
      <c r="R4" s="377"/>
      <c r="S4" s="377"/>
      <c r="T4" s="377"/>
      <c r="U4" s="377"/>
      <c r="V4" s="377"/>
      <c r="W4" s="377"/>
      <c r="X4" s="377"/>
      <c r="Y4" s="378"/>
    </row>
    <row r="5" spans="1:25" x14ac:dyDescent="0.2">
      <c r="A5" s="355"/>
      <c r="B5" s="355"/>
      <c r="C5" s="355"/>
      <c r="D5" s="355"/>
      <c r="E5" s="359" t="s">
        <v>91</v>
      </c>
      <c r="F5" s="398" t="s">
        <v>22</v>
      </c>
      <c r="G5" s="399"/>
      <c r="H5" s="399"/>
      <c r="I5" s="399"/>
      <c r="J5" s="399"/>
      <c r="K5" s="399"/>
      <c r="L5" s="400"/>
      <c r="M5" s="382" t="s">
        <v>98</v>
      </c>
      <c r="N5" s="385" t="s">
        <v>22</v>
      </c>
      <c r="O5" s="386"/>
      <c r="P5" s="386"/>
      <c r="Q5" s="387"/>
      <c r="R5" s="388" t="s">
        <v>88</v>
      </c>
      <c r="S5" s="391" t="s">
        <v>23</v>
      </c>
      <c r="T5" s="388" t="s">
        <v>99</v>
      </c>
      <c r="U5" s="388" t="s">
        <v>100</v>
      </c>
      <c r="V5" s="391" t="s">
        <v>24</v>
      </c>
      <c r="W5" s="388" t="s">
        <v>101</v>
      </c>
      <c r="X5" s="388" t="s">
        <v>90</v>
      </c>
      <c r="Y5" s="379" t="s">
        <v>102</v>
      </c>
    </row>
    <row r="6" spans="1:25" x14ac:dyDescent="0.2">
      <c r="A6" s="355"/>
      <c r="B6" s="355"/>
      <c r="C6" s="355"/>
      <c r="D6" s="355"/>
      <c r="E6" s="359"/>
      <c r="F6" s="355" t="s">
        <v>92</v>
      </c>
      <c r="G6" s="361" t="s">
        <v>93</v>
      </c>
      <c r="H6" s="361" t="s">
        <v>103</v>
      </c>
      <c r="I6" s="361" t="s">
        <v>41</v>
      </c>
      <c r="J6" s="361" t="s">
        <v>94</v>
      </c>
      <c r="K6" s="361" t="s">
        <v>89</v>
      </c>
      <c r="L6" s="361" t="s">
        <v>90</v>
      </c>
      <c r="M6" s="383"/>
      <c r="N6" s="395" t="s">
        <v>42</v>
      </c>
      <c r="O6" s="396"/>
      <c r="P6" s="397" t="s">
        <v>19</v>
      </c>
      <c r="Q6" s="397"/>
      <c r="R6" s="389"/>
      <c r="S6" s="392"/>
      <c r="T6" s="389"/>
      <c r="U6" s="389"/>
      <c r="V6" s="392"/>
      <c r="W6" s="389"/>
      <c r="X6" s="389"/>
      <c r="Y6" s="380"/>
    </row>
    <row r="7" spans="1:25" ht="39.75" customHeight="1" x14ac:dyDescent="0.2">
      <c r="A7" s="355"/>
      <c r="B7" s="355"/>
      <c r="C7" s="355"/>
      <c r="D7" s="355"/>
      <c r="E7" s="360"/>
      <c r="F7" s="355"/>
      <c r="G7" s="360"/>
      <c r="H7" s="360"/>
      <c r="I7" s="360"/>
      <c r="J7" s="360"/>
      <c r="K7" s="360"/>
      <c r="L7" s="360"/>
      <c r="M7" s="384"/>
      <c r="N7" s="72" t="s">
        <v>95</v>
      </c>
      <c r="O7" s="72" t="s">
        <v>96</v>
      </c>
      <c r="P7" s="72" t="s">
        <v>95</v>
      </c>
      <c r="Q7" s="72" t="s">
        <v>96</v>
      </c>
      <c r="R7" s="390"/>
      <c r="S7" s="393"/>
      <c r="T7" s="390"/>
      <c r="U7" s="390"/>
      <c r="V7" s="393"/>
      <c r="W7" s="390"/>
      <c r="X7" s="390"/>
      <c r="Y7" s="381"/>
    </row>
    <row r="8" spans="1:25" ht="14.25" thickBot="1" x14ac:dyDescent="0.3">
      <c r="A8" s="73">
        <v>1</v>
      </c>
      <c r="B8" s="74">
        <f>A8+1</f>
        <v>2</v>
      </c>
      <c r="C8" s="74">
        <f t="shared" ref="C8:Y8" si="0">B8+1</f>
        <v>3</v>
      </c>
      <c r="D8" s="74">
        <f t="shared" si="0"/>
        <v>4</v>
      </c>
      <c r="E8" s="74">
        <f t="shared" si="0"/>
        <v>5</v>
      </c>
      <c r="F8" s="74">
        <f t="shared" si="0"/>
        <v>6</v>
      </c>
      <c r="G8" s="74">
        <f t="shared" si="0"/>
        <v>7</v>
      </c>
      <c r="H8" s="74">
        <f t="shared" si="0"/>
        <v>8</v>
      </c>
      <c r="I8" s="74">
        <f t="shared" si="0"/>
        <v>9</v>
      </c>
      <c r="J8" s="74">
        <f t="shared" si="0"/>
        <v>10</v>
      </c>
      <c r="K8" s="74">
        <f t="shared" si="0"/>
        <v>11</v>
      </c>
      <c r="L8" s="74">
        <f t="shared" si="0"/>
        <v>12</v>
      </c>
      <c r="M8" s="75">
        <f t="shared" si="0"/>
        <v>13</v>
      </c>
      <c r="N8" s="75">
        <f t="shared" si="0"/>
        <v>14</v>
      </c>
      <c r="O8" s="75">
        <f t="shared" si="0"/>
        <v>15</v>
      </c>
      <c r="P8" s="75">
        <f t="shared" si="0"/>
        <v>16</v>
      </c>
      <c r="Q8" s="75">
        <f t="shared" si="0"/>
        <v>17</v>
      </c>
      <c r="R8" s="76">
        <f t="shared" si="0"/>
        <v>18</v>
      </c>
      <c r="S8" s="75">
        <f t="shared" si="0"/>
        <v>19</v>
      </c>
      <c r="T8" s="76">
        <f t="shared" si="0"/>
        <v>20</v>
      </c>
      <c r="U8" s="76">
        <f t="shared" si="0"/>
        <v>21</v>
      </c>
      <c r="V8" s="75">
        <f t="shared" si="0"/>
        <v>22</v>
      </c>
      <c r="W8" s="76">
        <f t="shared" si="0"/>
        <v>23</v>
      </c>
      <c r="X8" s="76">
        <f t="shared" si="0"/>
        <v>24</v>
      </c>
      <c r="Y8" s="76">
        <f t="shared" si="0"/>
        <v>25</v>
      </c>
    </row>
    <row r="9" spans="1:25" ht="38.25" x14ac:dyDescent="0.2">
      <c r="A9" s="77"/>
      <c r="B9" s="78" t="s">
        <v>118</v>
      </c>
      <c r="C9" s="79" t="s">
        <v>104</v>
      </c>
      <c r="D9" s="79">
        <v>4.7</v>
      </c>
      <c r="E9" s="80"/>
      <c r="F9" s="80"/>
      <c r="G9" s="80"/>
      <c r="H9" s="80"/>
      <c r="I9" s="80"/>
      <c r="J9" s="80"/>
      <c r="K9" s="80"/>
      <c r="L9" s="80"/>
      <c r="M9" s="81"/>
      <c r="N9" s="81"/>
      <c r="O9" s="82"/>
      <c r="P9" s="81"/>
      <c r="Q9" s="82"/>
      <c r="R9" s="80"/>
      <c r="S9" s="81"/>
      <c r="T9" s="83"/>
      <c r="U9" s="80"/>
      <c r="V9" s="81"/>
      <c r="W9" s="80"/>
      <c r="X9" s="80"/>
      <c r="Y9" s="84"/>
    </row>
    <row r="10" spans="1:25" ht="13.5" x14ac:dyDescent="0.2">
      <c r="A10" s="94" t="s">
        <v>117</v>
      </c>
      <c r="B10" s="85" t="s">
        <v>116</v>
      </c>
      <c r="C10" s="92"/>
      <c r="D10" s="93"/>
      <c r="E10" s="86">
        <f t="shared" ref="E10" si="1">F10+G10+H10+K10+L10</f>
        <v>1786084</v>
      </c>
      <c r="F10" s="86">
        <v>1337570</v>
      </c>
      <c r="G10" s="86">
        <v>105644</v>
      </c>
      <c r="H10" s="86">
        <v>140024</v>
      </c>
      <c r="I10" s="87"/>
      <c r="J10" s="86">
        <v>15919</v>
      </c>
      <c r="K10" s="86">
        <v>120927</v>
      </c>
      <c r="L10" s="86">
        <v>81919</v>
      </c>
      <c r="M10" s="88"/>
      <c r="N10" s="89"/>
      <c r="O10" s="89"/>
      <c r="P10" s="89"/>
      <c r="Q10" s="89"/>
      <c r="R10" s="90"/>
      <c r="S10" s="86"/>
      <c r="T10" s="90"/>
      <c r="U10" s="86"/>
      <c r="V10" s="86"/>
      <c r="W10" s="90"/>
      <c r="X10" s="90"/>
      <c r="Y10" s="91"/>
    </row>
    <row r="11" spans="1:25" ht="13.5" x14ac:dyDescent="0.2">
      <c r="A11" s="95"/>
      <c r="B11" s="96" t="s">
        <v>26</v>
      </c>
      <c r="C11" s="97"/>
      <c r="D11" s="98"/>
      <c r="E11" s="90">
        <f>SUM(E10:E10)</f>
        <v>1786084</v>
      </c>
      <c r="F11" s="90"/>
      <c r="G11" s="90"/>
      <c r="H11" s="90"/>
      <c r="I11" s="88"/>
      <c r="J11" s="90"/>
      <c r="K11" s="90"/>
      <c r="L11" s="90"/>
      <c r="M11" s="99"/>
      <c r="N11" s="89"/>
      <c r="O11" s="89"/>
      <c r="P11" s="89"/>
      <c r="Q11" s="100"/>
      <c r="R11" s="101"/>
      <c r="S11" s="102"/>
      <c r="T11" s="101"/>
      <c r="U11" s="101"/>
      <c r="V11" s="102"/>
      <c r="W11" s="101"/>
      <c r="X11" s="101"/>
      <c r="Y11" s="103"/>
    </row>
    <row r="12" spans="1:25" ht="13.5" x14ac:dyDescent="0.2">
      <c r="A12" s="95"/>
      <c r="B12" s="98" t="s">
        <v>25</v>
      </c>
      <c r="C12" s="98"/>
      <c r="D12" s="104">
        <f>D46/100</f>
        <v>3.5000000000000003E-2</v>
      </c>
      <c r="E12" s="105">
        <f>E11*D12</f>
        <v>62513</v>
      </c>
      <c r="F12" s="98"/>
      <c r="G12" s="98"/>
      <c r="H12" s="98"/>
      <c r="I12" s="98"/>
      <c r="J12" s="98"/>
      <c r="K12" s="98"/>
      <c r="L12" s="98"/>
      <c r="M12" s="106"/>
      <c r="N12" s="106"/>
      <c r="O12" s="107"/>
      <c r="P12" s="106"/>
      <c r="Q12" s="107"/>
      <c r="R12" s="101"/>
      <c r="S12" s="107"/>
      <c r="T12" s="101"/>
      <c r="U12" s="101"/>
      <c r="V12" s="107"/>
      <c r="W12" s="101"/>
      <c r="X12" s="101"/>
      <c r="Y12" s="108"/>
    </row>
    <row r="13" spans="1:25" ht="13.5" x14ac:dyDescent="0.2">
      <c r="A13" s="95"/>
      <c r="B13" s="98" t="s">
        <v>27</v>
      </c>
      <c r="C13" s="98"/>
      <c r="D13" s="109"/>
      <c r="E13" s="105">
        <f>E11+E12</f>
        <v>1848597</v>
      </c>
      <c r="F13" s="98"/>
      <c r="G13" s="98"/>
      <c r="H13" s="98"/>
      <c r="I13" s="98"/>
      <c r="J13" s="98"/>
      <c r="K13" s="98"/>
      <c r="L13" s="98"/>
      <c r="M13" s="106"/>
      <c r="N13" s="106"/>
      <c r="O13" s="107"/>
      <c r="P13" s="106"/>
      <c r="Q13" s="107"/>
      <c r="R13" s="101"/>
      <c r="S13" s="107"/>
      <c r="T13" s="101"/>
      <c r="U13" s="101"/>
      <c r="V13" s="107"/>
      <c r="W13" s="101"/>
      <c r="X13" s="101"/>
      <c r="Y13" s="103"/>
    </row>
    <row r="14" spans="1:25" ht="13.5" x14ac:dyDescent="0.2">
      <c r="A14" s="95"/>
      <c r="B14" s="98"/>
      <c r="C14" s="98"/>
      <c r="D14" s="109"/>
      <c r="E14" s="90"/>
      <c r="F14" s="98"/>
      <c r="G14" s="98"/>
      <c r="H14" s="98"/>
      <c r="I14" s="98"/>
      <c r="J14" s="98"/>
      <c r="K14" s="98"/>
      <c r="L14" s="98"/>
      <c r="M14" s="106"/>
      <c r="N14" s="106"/>
      <c r="O14" s="107"/>
      <c r="P14" s="106"/>
      <c r="Q14" s="107"/>
      <c r="R14" s="101"/>
      <c r="S14" s="107"/>
      <c r="T14" s="101"/>
      <c r="U14" s="101"/>
      <c r="V14" s="107"/>
      <c r="W14" s="101"/>
      <c r="X14" s="101"/>
      <c r="Y14" s="110"/>
    </row>
    <row r="15" spans="1:25" ht="13.5" x14ac:dyDescent="0.2">
      <c r="A15" s="95"/>
      <c r="B15" s="98" t="s">
        <v>17</v>
      </c>
      <c r="C15" s="98"/>
      <c r="D15" s="109"/>
      <c r="E15" s="105">
        <f>E13</f>
        <v>1848597</v>
      </c>
      <c r="F15" s="98"/>
      <c r="G15" s="98"/>
      <c r="H15" s="98"/>
      <c r="I15" s="98"/>
      <c r="J15" s="98"/>
      <c r="K15" s="98"/>
      <c r="L15" s="98"/>
      <c r="M15" s="106"/>
      <c r="N15" s="106"/>
      <c r="O15" s="107"/>
      <c r="P15" s="106"/>
      <c r="Q15" s="107"/>
      <c r="R15" s="101"/>
      <c r="S15" s="107"/>
      <c r="T15" s="101"/>
      <c r="U15" s="101"/>
      <c r="V15" s="107"/>
      <c r="W15" s="101"/>
      <c r="X15" s="101"/>
      <c r="Y15" s="103"/>
    </row>
    <row r="16" spans="1:25" ht="9.75" customHeight="1" x14ac:dyDescent="0.2">
      <c r="A16" s="95"/>
      <c r="B16" s="111"/>
      <c r="C16" s="112"/>
      <c r="D16" s="109"/>
      <c r="E16" s="90"/>
      <c r="F16" s="98"/>
      <c r="G16" s="98"/>
      <c r="H16" s="98"/>
      <c r="I16" s="98"/>
      <c r="J16" s="98"/>
      <c r="K16" s="98"/>
      <c r="L16" s="98"/>
      <c r="M16" s="106"/>
      <c r="N16" s="113"/>
      <c r="O16" s="107"/>
      <c r="P16" s="113"/>
      <c r="Q16" s="107"/>
      <c r="R16" s="101"/>
      <c r="S16" s="107"/>
      <c r="T16" s="101"/>
      <c r="U16" s="101"/>
      <c r="V16" s="107"/>
      <c r="W16" s="101"/>
      <c r="X16" s="101"/>
      <c r="Y16" s="110"/>
    </row>
    <row r="17" spans="1:25" ht="13.5" x14ac:dyDescent="0.2">
      <c r="A17" s="95"/>
      <c r="B17" s="114" t="s">
        <v>43</v>
      </c>
      <c r="C17" s="115"/>
      <c r="D17" s="109"/>
      <c r="E17" s="90"/>
      <c r="F17" s="98"/>
      <c r="G17" s="98"/>
      <c r="H17" s="98"/>
      <c r="I17" s="98"/>
      <c r="J17" s="98"/>
      <c r="K17" s="98"/>
      <c r="L17" s="98"/>
      <c r="M17" s="106"/>
      <c r="N17" s="116"/>
      <c r="O17" s="107"/>
      <c r="P17" s="116"/>
      <c r="Q17" s="107"/>
      <c r="R17" s="101"/>
      <c r="S17" s="107"/>
      <c r="T17" s="101"/>
      <c r="U17" s="101"/>
      <c r="V17" s="107"/>
      <c r="W17" s="101"/>
      <c r="X17" s="101"/>
      <c r="Y17" s="103"/>
    </row>
    <row r="18" spans="1:25" ht="13.5" x14ac:dyDescent="0.2">
      <c r="A18" s="95"/>
      <c r="B18" s="117" t="s">
        <v>44</v>
      </c>
      <c r="C18" s="97"/>
      <c r="D18" s="118">
        <f>D47/100</f>
        <v>6.3500000000000001E-2</v>
      </c>
      <c r="E18" s="105">
        <f>E15*D18</f>
        <v>117386</v>
      </c>
      <c r="F18" s="98"/>
      <c r="G18" s="98"/>
      <c r="H18" s="98"/>
      <c r="I18" s="98"/>
      <c r="J18" s="98"/>
      <c r="K18" s="98"/>
      <c r="L18" s="98"/>
      <c r="M18" s="106"/>
      <c r="N18" s="119"/>
      <c r="O18" s="107"/>
      <c r="P18" s="119"/>
      <c r="Q18" s="107"/>
      <c r="R18" s="101"/>
      <c r="S18" s="107"/>
      <c r="T18" s="101"/>
      <c r="U18" s="101"/>
      <c r="V18" s="107"/>
      <c r="W18" s="101"/>
      <c r="X18" s="101"/>
      <c r="Y18" s="108"/>
    </row>
    <row r="19" spans="1:25" ht="25.5" x14ac:dyDescent="0.2">
      <c r="A19" s="95"/>
      <c r="B19" s="120" t="s">
        <v>55</v>
      </c>
      <c r="C19" s="97"/>
      <c r="D19" s="90"/>
      <c r="E19" s="105">
        <f>E13*0.015</f>
        <v>27729</v>
      </c>
      <c r="F19" s="98"/>
      <c r="G19" s="98"/>
      <c r="H19" s="98"/>
      <c r="I19" s="98"/>
      <c r="J19" s="98"/>
      <c r="K19" s="98"/>
      <c r="L19" s="98"/>
      <c r="M19" s="106"/>
      <c r="N19" s="119"/>
      <c r="O19" s="107"/>
      <c r="P19" s="119"/>
      <c r="Q19" s="107"/>
      <c r="R19" s="101"/>
      <c r="S19" s="107"/>
      <c r="T19" s="101"/>
      <c r="U19" s="101"/>
      <c r="V19" s="107"/>
      <c r="W19" s="101"/>
      <c r="X19" s="101"/>
      <c r="Y19" s="108"/>
    </row>
    <row r="20" spans="1:25" ht="13.5" x14ac:dyDescent="0.2">
      <c r="A20" s="95"/>
      <c r="B20" s="121" t="s">
        <v>105</v>
      </c>
      <c r="C20" s="97"/>
      <c r="D20" s="98"/>
      <c r="E20" s="90"/>
      <c r="F20" s="98"/>
      <c r="G20" s="98"/>
      <c r="H20" s="98"/>
      <c r="I20" s="98"/>
      <c r="J20" s="98"/>
      <c r="K20" s="98"/>
      <c r="L20" s="98"/>
      <c r="M20" s="106"/>
      <c r="N20" s="119"/>
      <c r="O20" s="107"/>
      <c r="P20" s="119"/>
      <c r="Q20" s="107"/>
      <c r="R20" s="101"/>
      <c r="S20" s="107"/>
      <c r="T20" s="101"/>
      <c r="U20" s="101"/>
      <c r="V20" s="107"/>
      <c r="W20" s="101"/>
      <c r="X20" s="101"/>
      <c r="Y20" s="122"/>
    </row>
    <row r="21" spans="1:25" ht="13.5" x14ac:dyDescent="0.2">
      <c r="A21" s="95"/>
      <c r="B21" s="123" t="s">
        <v>106</v>
      </c>
      <c r="C21" s="124"/>
      <c r="D21" s="98"/>
      <c r="E21" s="90"/>
      <c r="F21" s="98"/>
      <c r="G21" s="98"/>
      <c r="H21" s="98"/>
      <c r="I21" s="98"/>
      <c r="J21" s="98"/>
      <c r="K21" s="98"/>
      <c r="L21" s="98"/>
      <c r="M21" s="106"/>
      <c r="N21" s="119"/>
      <c r="O21" s="107"/>
      <c r="P21" s="119"/>
      <c r="Q21" s="107"/>
      <c r="R21" s="101"/>
      <c r="S21" s="107"/>
      <c r="T21" s="101"/>
      <c r="U21" s="101"/>
      <c r="V21" s="107"/>
      <c r="W21" s="101"/>
      <c r="X21" s="101"/>
      <c r="Y21" s="122"/>
    </row>
    <row r="22" spans="1:25" ht="51" x14ac:dyDescent="0.2">
      <c r="A22" s="95"/>
      <c r="B22" s="125" t="s">
        <v>107</v>
      </c>
      <c r="C22" s="124"/>
      <c r="D22" s="98"/>
      <c r="E22" s="90"/>
      <c r="F22" s="98"/>
      <c r="G22" s="98"/>
      <c r="H22" s="98"/>
      <c r="I22" s="98"/>
      <c r="J22" s="98"/>
      <c r="K22" s="98"/>
      <c r="L22" s="98"/>
      <c r="M22" s="106"/>
      <c r="N22" s="119"/>
      <c r="O22" s="107"/>
      <c r="P22" s="119"/>
      <c r="Q22" s="107"/>
      <c r="R22" s="101"/>
      <c r="S22" s="107"/>
      <c r="T22" s="101"/>
      <c r="U22" s="101"/>
      <c r="V22" s="107"/>
      <c r="W22" s="101"/>
      <c r="X22" s="101"/>
      <c r="Y22" s="126"/>
    </row>
    <row r="23" spans="1:25" ht="13.5" x14ac:dyDescent="0.2">
      <c r="A23" s="95"/>
      <c r="B23" s="125" t="s">
        <v>108</v>
      </c>
      <c r="C23" s="124"/>
      <c r="D23" s="98"/>
      <c r="E23" s="90"/>
      <c r="F23" s="98"/>
      <c r="G23" s="98"/>
      <c r="H23" s="98"/>
      <c r="I23" s="98"/>
      <c r="J23" s="98"/>
      <c r="K23" s="98"/>
      <c r="L23" s="98"/>
      <c r="M23" s="106"/>
      <c r="N23" s="119"/>
      <c r="O23" s="107"/>
      <c r="P23" s="119"/>
      <c r="Q23" s="107"/>
      <c r="R23" s="101"/>
      <c r="S23" s="107"/>
      <c r="T23" s="101"/>
      <c r="U23" s="101"/>
      <c r="V23" s="107"/>
      <c r="W23" s="101"/>
      <c r="X23" s="101"/>
      <c r="Y23" s="126"/>
    </row>
    <row r="24" spans="1:25" ht="13.5" x14ac:dyDescent="0.2">
      <c r="A24" s="95"/>
      <c r="B24" s="125" t="s">
        <v>45</v>
      </c>
      <c r="C24" s="124"/>
      <c r="D24" s="98"/>
      <c r="E24" s="90"/>
      <c r="F24" s="98"/>
      <c r="G24" s="98"/>
      <c r="H24" s="98"/>
      <c r="I24" s="98"/>
      <c r="J24" s="98"/>
      <c r="K24" s="98"/>
      <c r="L24" s="98"/>
      <c r="M24" s="106"/>
      <c r="N24" s="119"/>
      <c r="O24" s="107"/>
      <c r="P24" s="119"/>
      <c r="Q24" s="107"/>
      <c r="R24" s="101"/>
      <c r="S24" s="107"/>
      <c r="T24" s="101"/>
      <c r="U24" s="101"/>
      <c r="V24" s="107"/>
      <c r="W24" s="101"/>
      <c r="X24" s="101"/>
      <c r="Y24" s="103"/>
    </row>
    <row r="25" spans="1:25" ht="13.5" x14ac:dyDescent="0.2">
      <c r="A25" s="95"/>
      <c r="B25" s="98" t="s">
        <v>28</v>
      </c>
      <c r="C25" s="98"/>
      <c r="D25" s="98"/>
      <c r="E25" s="105">
        <f>E15+E18+E19</f>
        <v>1993712</v>
      </c>
      <c r="F25" s="98"/>
      <c r="G25" s="98"/>
      <c r="H25" s="98"/>
      <c r="I25" s="98"/>
      <c r="J25" s="98"/>
      <c r="K25" s="98"/>
      <c r="L25" s="98"/>
      <c r="M25" s="106"/>
      <c r="N25" s="106"/>
      <c r="O25" s="107"/>
      <c r="P25" s="106"/>
      <c r="Q25" s="107"/>
      <c r="R25" s="101"/>
      <c r="S25" s="107"/>
      <c r="T25" s="101"/>
      <c r="U25" s="101"/>
      <c r="V25" s="107"/>
      <c r="W25" s="101"/>
      <c r="X25" s="101"/>
      <c r="Y25" s="103"/>
    </row>
    <row r="26" spans="1:25" ht="13.5" x14ac:dyDescent="0.2">
      <c r="A26" s="95"/>
      <c r="B26" s="98"/>
      <c r="C26" s="98"/>
      <c r="D26" s="98"/>
      <c r="E26" s="90"/>
      <c r="F26" s="98"/>
      <c r="G26" s="98"/>
      <c r="H26" s="98"/>
      <c r="I26" s="98"/>
      <c r="J26" s="98"/>
      <c r="K26" s="98"/>
      <c r="L26" s="98"/>
      <c r="M26" s="106"/>
      <c r="N26" s="106"/>
      <c r="O26" s="107"/>
      <c r="P26" s="106"/>
      <c r="Q26" s="107"/>
      <c r="R26" s="101"/>
      <c r="S26" s="107"/>
      <c r="T26" s="101"/>
      <c r="U26" s="101"/>
      <c r="V26" s="107"/>
      <c r="W26" s="101"/>
      <c r="X26" s="101"/>
      <c r="Y26" s="103"/>
    </row>
    <row r="27" spans="1:25" ht="13.5" x14ac:dyDescent="0.2">
      <c r="A27" s="95"/>
      <c r="B27" s="96" t="s">
        <v>29</v>
      </c>
      <c r="C27" s="127"/>
      <c r="D27" s="128">
        <f>150%/100</f>
        <v>1.4999999999999999E-2</v>
      </c>
      <c r="E27" s="105">
        <f>E25*D27</f>
        <v>29906</v>
      </c>
      <c r="F27" s="98"/>
      <c r="G27" s="98"/>
      <c r="H27" s="98"/>
      <c r="I27" s="98"/>
      <c r="J27" s="98"/>
      <c r="K27" s="98"/>
      <c r="L27" s="98"/>
      <c r="M27" s="106"/>
      <c r="N27" s="119"/>
      <c r="O27" s="107"/>
      <c r="P27" s="119"/>
      <c r="Q27" s="107"/>
      <c r="R27" s="101"/>
      <c r="S27" s="107"/>
      <c r="T27" s="101"/>
      <c r="U27" s="101"/>
      <c r="V27" s="107"/>
      <c r="W27" s="101"/>
      <c r="X27" s="101"/>
      <c r="Y27" s="108"/>
    </row>
    <row r="28" spans="1:25" ht="14.25" thickBot="1" x14ac:dyDescent="0.25">
      <c r="A28" s="129"/>
      <c r="B28" s="130"/>
      <c r="C28" s="131"/>
      <c r="D28" s="132"/>
      <c r="E28" s="133"/>
      <c r="F28" s="132"/>
      <c r="G28" s="132"/>
      <c r="H28" s="132"/>
      <c r="I28" s="132"/>
      <c r="J28" s="132"/>
      <c r="K28" s="132"/>
      <c r="L28" s="132"/>
      <c r="M28" s="134"/>
      <c r="N28" s="135"/>
      <c r="O28" s="136"/>
      <c r="P28" s="135"/>
      <c r="Q28" s="136"/>
      <c r="R28" s="137"/>
      <c r="S28" s="136"/>
      <c r="T28" s="137"/>
      <c r="U28" s="137"/>
      <c r="V28" s="136"/>
      <c r="W28" s="137"/>
      <c r="X28" s="137"/>
      <c r="Y28" s="138"/>
    </row>
    <row r="29" spans="1:25" ht="13.5" x14ac:dyDescent="0.2">
      <c r="A29" s="139"/>
      <c r="B29" s="140" t="s">
        <v>30</v>
      </c>
      <c r="C29" s="140"/>
      <c r="D29" s="140"/>
      <c r="E29" s="141">
        <f>E25+E27</f>
        <v>2023618</v>
      </c>
      <c r="F29" s="140"/>
      <c r="G29" s="140"/>
      <c r="H29" s="140"/>
      <c r="I29" s="140"/>
      <c r="J29" s="140"/>
      <c r="K29" s="140"/>
      <c r="L29" s="140"/>
      <c r="M29" s="142"/>
      <c r="N29" s="142"/>
      <c r="O29" s="143"/>
      <c r="P29" s="142"/>
      <c r="Q29" s="143"/>
      <c r="R29" s="144"/>
      <c r="S29" s="143"/>
      <c r="T29" s="144"/>
      <c r="U29" s="144"/>
      <c r="V29" s="143"/>
      <c r="W29" s="144"/>
      <c r="X29" s="144"/>
      <c r="Y29" s="145"/>
    </row>
    <row r="30" spans="1:25" ht="13.5" x14ac:dyDescent="0.2">
      <c r="A30" s="139"/>
      <c r="B30" s="146" t="s">
        <v>31</v>
      </c>
      <c r="C30" s="147"/>
      <c r="D30" s="148"/>
      <c r="E30" s="148"/>
      <c r="F30" s="148"/>
      <c r="G30" s="148"/>
      <c r="H30" s="148"/>
      <c r="I30" s="148"/>
      <c r="J30" s="148"/>
      <c r="K30" s="148"/>
      <c r="L30" s="148"/>
      <c r="M30" s="149"/>
      <c r="N30" s="150"/>
      <c r="O30" s="151"/>
      <c r="P30" s="150"/>
      <c r="Q30" s="151"/>
      <c r="R30" s="152"/>
      <c r="S30" s="151"/>
      <c r="T30" s="152"/>
      <c r="U30" s="152"/>
      <c r="V30" s="151"/>
      <c r="W30" s="152"/>
      <c r="X30" s="152"/>
      <c r="Y30" s="153"/>
    </row>
    <row r="31" spans="1:25" ht="14.25" thickBot="1" x14ac:dyDescent="0.25">
      <c r="A31" s="154"/>
      <c r="B31" s="155" t="s">
        <v>32</v>
      </c>
      <c r="C31" s="155"/>
      <c r="D31" s="155"/>
      <c r="E31" s="155"/>
      <c r="F31" s="155"/>
      <c r="G31" s="155"/>
      <c r="H31" s="155"/>
      <c r="I31" s="155"/>
      <c r="J31" s="155"/>
      <c r="K31" s="155"/>
      <c r="L31" s="155"/>
      <c r="M31" s="156"/>
      <c r="N31" s="156"/>
      <c r="O31" s="157"/>
      <c r="P31" s="156"/>
      <c r="Q31" s="157"/>
      <c r="R31" s="158"/>
      <c r="S31" s="157"/>
      <c r="T31" s="158"/>
      <c r="U31" s="158"/>
      <c r="V31" s="157"/>
      <c r="W31" s="158"/>
      <c r="X31" s="158"/>
      <c r="Y31" s="159"/>
    </row>
    <row r="32" spans="1:25" ht="13.5" x14ac:dyDescent="0.2">
      <c r="A32" s="95"/>
      <c r="B32" s="160" t="s">
        <v>46</v>
      </c>
      <c r="C32" s="161"/>
      <c r="D32" s="161"/>
      <c r="E32" s="161"/>
      <c r="F32" s="161"/>
      <c r="G32" s="161"/>
      <c r="H32" s="161"/>
      <c r="I32" s="161"/>
      <c r="J32" s="161"/>
      <c r="K32" s="161"/>
      <c r="L32" s="161"/>
      <c r="M32" s="162"/>
      <c r="N32" s="162"/>
      <c r="O32" s="163"/>
      <c r="P32" s="162"/>
      <c r="Q32" s="163"/>
      <c r="R32" s="164"/>
      <c r="S32" s="163"/>
      <c r="T32" s="164"/>
      <c r="U32" s="164"/>
      <c r="V32" s="163"/>
      <c r="W32" s="164"/>
      <c r="X32" s="164"/>
      <c r="Y32" s="165"/>
    </row>
    <row r="33" spans="1:25" ht="13.5" x14ac:dyDescent="0.2">
      <c r="A33" s="166"/>
      <c r="B33" s="160" t="s">
        <v>47</v>
      </c>
      <c r="C33" s="167"/>
      <c r="D33" s="167"/>
      <c r="E33" s="167"/>
      <c r="F33" s="167"/>
      <c r="G33" s="167"/>
      <c r="H33" s="167"/>
      <c r="I33" s="167"/>
      <c r="J33" s="167"/>
      <c r="K33" s="167"/>
      <c r="L33" s="167"/>
      <c r="M33" s="168"/>
      <c r="N33" s="168"/>
      <c r="O33" s="169"/>
      <c r="P33" s="168"/>
      <c r="Q33" s="169"/>
      <c r="R33" s="170"/>
      <c r="S33" s="169"/>
      <c r="T33" s="170"/>
      <c r="U33" s="170"/>
      <c r="V33" s="169"/>
      <c r="W33" s="170"/>
      <c r="X33" s="170"/>
      <c r="Y33" s="171"/>
    </row>
    <row r="34" spans="1:25" ht="14.25" thickBot="1" x14ac:dyDescent="0.25">
      <c r="A34" s="129"/>
      <c r="B34" s="172"/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3"/>
      <c r="N34" s="173"/>
      <c r="O34" s="174"/>
      <c r="P34" s="173"/>
      <c r="Q34" s="174"/>
      <c r="R34" s="175"/>
      <c r="S34" s="174"/>
      <c r="T34" s="175"/>
      <c r="U34" s="175"/>
      <c r="V34" s="174"/>
      <c r="W34" s="175"/>
      <c r="X34" s="175"/>
      <c r="Y34" s="176"/>
    </row>
    <row r="35" spans="1:25" x14ac:dyDescent="0.2">
      <c r="A35" s="177"/>
      <c r="B35" s="178"/>
      <c r="C35" s="179"/>
      <c r="D35" s="179"/>
      <c r="E35" s="179"/>
      <c r="F35" s="179"/>
      <c r="G35" s="179"/>
      <c r="H35" s="179"/>
      <c r="I35" s="179"/>
      <c r="J35" s="179"/>
      <c r="K35" s="394"/>
      <c r="L35" s="394"/>
      <c r="M35" s="394"/>
      <c r="N35" s="394"/>
      <c r="O35" s="394"/>
      <c r="P35" s="394"/>
      <c r="Q35" s="394"/>
      <c r="R35" s="394"/>
      <c r="S35" s="394"/>
      <c r="T35" s="394"/>
      <c r="U35" s="394"/>
      <c r="V35" s="394"/>
      <c r="W35" s="394"/>
      <c r="X35" s="394"/>
      <c r="Y35" s="394"/>
    </row>
    <row r="36" spans="1:25" x14ac:dyDescent="0.2">
      <c r="B36" s="365"/>
      <c r="C36" s="366"/>
      <c r="D36" s="369" t="s">
        <v>48</v>
      </c>
      <c r="E36" s="371" t="s">
        <v>49</v>
      </c>
      <c r="F36" s="372"/>
      <c r="G36" s="373"/>
      <c r="H36" s="180"/>
      <c r="I36" s="180"/>
      <c r="K36" s="374"/>
      <c r="L36" s="374"/>
      <c r="M36" s="374"/>
      <c r="N36" s="374"/>
      <c r="O36" s="374"/>
      <c r="P36" s="374"/>
      <c r="Q36" s="374"/>
      <c r="R36" s="374"/>
      <c r="S36" s="374"/>
      <c r="T36" s="374"/>
      <c r="U36" s="374"/>
      <c r="V36" s="374"/>
      <c r="W36" s="374"/>
      <c r="X36" s="374"/>
      <c r="Y36" s="374"/>
    </row>
    <row r="37" spans="1:25" x14ac:dyDescent="0.2">
      <c r="B37" s="367"/>
      <c r="C37" s="368"/>
      <c r="D37" s="370"/>
      <c r="E37" s="181">
        <v>2015</v>
      </c>
      <c r="F37" s="181">
        <v>2016</v>
      </c>
      <c r="G37" s="182">
        <v>2017</v>
      </c>
      <c r="H37" s="183"/>
      <c r="I37" s="183"/>
      <c r="J37" s="183"/>
      <c r="K37" s="374"/>
      <c r="L37" s="374"/>
      <c r="M37" s="374"/>
      <c r="N37" s="374"/>
      <c r="O37" s="374"/>
      <c r="P37" s="374"/>
      <c r="Q37" s="374"/>
      <c r="R37" s="374"/>
      <c r="S37" s="374"/>
      <c r="T37" s="374"/>
      <c r="U37" s="374"/>
      <c r="V37" s="374"/>
      <c r="W37" s="374"/>
      <c r="X37" s="374"/>
      <c r="Y37" s="374"/>
    </row>
    <row r="38" spans="1:25" ht="13.5" x14ac:dyDescent="0.2">
      <c r="B38" s="363" t="s">
        <v>109</v>
      </c>
      <c r="C38" s="364"/>
      <c r="D38" s="184"/>
      <c r="E38" s="185"/>
      <c r="F38" s="185"/>
      <c r="G38" s="185"/>
      <c r="H38" s="186"/>
      <c r="I38" s="186"/>
      <c r="J38" s="186"/>
      <c r="K38" s="187"/>
      <c r="L38" s="186"/>
      <c r="M38" s="188"/>
      <c r="N38" s="188"/>
      <c r="O38" s="189"/>
      <c r="P38" s="188"/>
      <c r="Q38" s="188"/>
    </row>
    <row r="39" spans="1:25" ht="13.5" x14ac:dyDescent="0.25">
      <c r="A39" s="177"/>
      <c r="B39" s="191"/>
      <c r="C39" s="192"/>
      <c r="D39" s="192"/>
      <c r="E39" s="192"/>
      <c r="F39" s="177"/>
      <c r="G39" s="177"/>
      <c r="H39" s="177"/>
      <c r="I39" s="177"/>
      <c r="J39" s="177"/>
      <c r="K39" s="177"/>
      <c r="L39" s="177"/>
      <c r="M39" s="193"/>
      <c r="N39" s="193"/>
      <c r="O39" s="193"/>
      <c r="P39" s="193"/>
      <c r="Q39" s="194"/>
      <c r="R39" s="195"/>
      <c r="S39" s="189"/>
      <c r="T39" s="195"/>
      <c r="U39" s="195"/>
      <c r="V39" s="189"/>
      <c r="W39" s="187"/>
      <c r="X39" s="196"/>
    </row>
    <row r="40" spans="1:25" ht="13.5" x14ac:dyDescent="0.25">
      <c r="A40" s="1" t="s">
        <v>110</v>
      </c>
      <c r="B40" s="1"/>
      <c r="C40" s="1"/>
      <c r="D40" s="1"/>
      <c r="E40" s="1"/>
      <c r="F40" s="177"/>
      <c r="G40" s="177"/>
      <c r="H40" s="177"/>
      <c r="I40" s="177"/>
      <c r="J40" s="177"/>
      <c r="K40" s="177"/>
      <c r="L40" s="177"/>
      <c r="M40" s="193"/>
      <c r="N40" s="193"/>
      <c r="O40" s="193"/>
      <c r="P40" s="193"/>
      <c r="Q40" s="194"/>
      <c r="R40" s="195"/>
      <c r="S40" s="189"/>
      <c r="T40" s="195"/>
      <c r="U40" s="195"/>
      <c r="V40" s="189"/>
      <c r="W40" s="187"/>
      <c r="X40" s="196"/>
    </row>
    <row r="41" spans="1:25" ht="14.25" thickBot="1" x14ac:dyDescent="0.3">
      <c r="A41" s="1"/>
      <c r="B41" s="1"/>
      <c r="C41" s="1"/>
      <c r="D41" s="1"/>
      <c r="E41" s="1"/>
      <c r="F41" s="177"/>
      <c r="G41" s="177"/>
      <c r="H41" s="177"/>
      <c r="I41" s="177"/>
      <c r="J41" s="177"/>
      <c r="K41" s="177"/>
      <c r="L41" s="177"/>
      <c r="M41" s="193"/>
      <c r="N41" s="193"/>
      <c r="O41" s="193"/>
      <c r="P41" s="193"/>
      <c r="Q41" s="194"/>
      <c r="R41" s="195"/>
      <c r="S41" s="189"/>
      <c r="T41" s="195"/>
      <c r="U41" s="195"/>
      <c r="V41" s="189"/>
      <c r="W41" s="187"/>
      <c r="X41" s="196"/>
    </row>
    <row r="42" spans="1:25" ht="13.5" x14ac:dyDescent="0.25">
      <c r="A42" s="197"/>
      <c r="B42" s="198"/>
      <c r="C42" s="198"/>
      <c r="D42" s="199" t="s">
        <v>33</v>
      </c>
      <c r="E42" s="401"/>
      <c r="F42" s="401"/>
      <c r="G42" s="401"/>
      <c r="H42" s="401"/>
      <c r="I42" s="401"/>
      <c r="J42" s="401"/>
      <c r="K42" s="195"/>
      <c r="L42" s="195"/>
      <c r="M42" s="189"/>
      <c r="N42" s="194"/>
      <c r="O42" s="200"/>
      <c r="P42" s="194"/>
    </row>
    <row r="43" spans="1:25" ht="13.5" x14ac:dyDescent="0.25">
      <c r="A43" s="201">
        <v>1</v>
      </c>
      <c r="B43" s="202" t="s">
        <v>111</v>
      </c>
      <c r="C43" s="203" t="s">
        <v>50</v>
      </c>
      <c r="D43" s="204" t="e">
        <f>#REF!/#REF!</f>
        <v>#REF!</v>
      </c>
      <c r="E43" s="205"/>
      <c r="F43" s="205"/>
      <c r="G43" s="205"/>
      <c r="H43" s="205"/>
      <c r="I43" s="205"/>
      <c r="J43" s="205"/>
      <c r="K43" s="195"/>
      <c r="L43" s="195"/>
      <c r="M43" s="189"/>
      <c r="N43" s="194"/>
      <c r="O43" s="200"/>
      <c r="P43" s="194"/>
    </row>
    <row r="44" spans="1:25" ht="13.5" x14ac:dyDescent="0.25">
      <c r="A44" s="201">
        <v>2</v>
      </c>
      <c r="B44" s="202" t="s">
        <v>34</v>
      </c>
      <c r="C44" s="203"/>
      <c r="D44" s="206"/>
      <c r="E44" s="402" t="s">
        <v>112</v>
      </c>
      <c r="F44" s="403"/>
      <c r="G44" s="403"/>
      <c r="H44" s="403"/>
      <c r="I44" s="403"/>
      <c r="J44" s="207"/>
      <c r="K44" s="195"/>
      <c r="L44" s="195"/>
      <c r="M44" s="189"/>
      <c r="N44" s="194"/>
      <c r="O44" s="200"/>
      <c r="P44" s="194"/>
    </row>
    <row r="45" spans="1:25" ht="13.5" x14ac:dyDescent="0.25">
      <c r="A45" s="201">
        <v>3</v>
      </c>
      <c r="B45" s="202" t="s">
        <v>51</v>
      </c>
      <c r="C45" s="203"/>
      <c r="D45" s="208"/>
      <c r="E45" s="402" t="s">
        <v>112</v>
      </c>
      <c r="F45" s="403"/>
      <c r="G45" s="403"/>
      <c r="H45" s="403"/>
      <c r="I45" s="403"/>
      <c r="J45" s="195"/>
      <c r="K45" s="195"/>
      <c r="L45" s="195"/>
      <c r="M45" s="189"/>
      <c r="N45" s="194"/>
      <c r="O45" s="200"/>
      <c r="P45" s="194"/>
    </row>
    <row r="46" spans="1:25" ht="13.5" x14ac:dyDescent="0.25">
      <c r="A46" s="201">
        <v>4</v>
      </c>
      <c r="B46" s="202" t="s">
        <v>25</v>
      </c>
      <c r="C46" s="203" t="s">
        <v>20</v>
      </c>
      <c r="D46" s="209">
        <v>3.5</v>
      </c>
      <c r="E46" s="187"/>
      <c r="F46" s="187"/>
      <c r="G46" s="195"/>
      <c r="H46" s="195"/>
      <c r="I46" s="195"/>
      <c r="J46" s="195"/>
      <c r="K46" s="195"/>
      <c r="L46" s="195"/>
      <c r="M46" s="189"/>
      <c r="N46" s="194"/>
      <c r="O46" s="200"/>
      <c r="P46" s="194"/>
    </row>
    <row r="47" spans="1:25" ht="13.5" x14ac:dyDescent="0.25">
      <c r="A47" s="201">
        <v>5</v>
      </c>
      <c r="B47" s="202" t="s">
        <v>1</v>
      </c>
      <c r="C47" s="203" t="s">
        <v>20</v>
      </c>
      <c r="D47" s="210">
        <v>6.35</v>
      </c>
      <c r="E47" s="187"/>
      <c r="F47" s="187"/>
      <c r="G47" s="195"/>
      <c r="H47" s="195"/>
      <c r="I47" s="195"/>
      <c r="J47" s="195"/>
      <c r="K47" s="195"/>
      <c r="L47" s="195"/>
      <c r="M47" s="189"/>
      <c r="N47" s="194"/>
      <c r="O47" s="200"/>
      <c r="P47" s="194"/>
    </row>
    <row r="48" spans="1:25" ht="13.5" x14ac:dyDescent="0.25">
      <c r="A48" s="201">
        <v>6</v>
      </c>
      <c r="B48" s="202" t="s">
        <v>29</v>
      </c>
      <c r="C48" s="203" t="s">
        <v>20</v>
      </c>
      <c r="D48" s="211">
        <v>1.5</v>
      </c>
      <c r="E48" s="187"/>
      <c r="F48" s="187"/>
      <c r="G48" s="195"/>
      <c r="H48" s="195"/>
      <c r="I48" s="195"/>
      <c r="J48" s="195"/>
      <c r="K48" s="195"/>
      <c r="L48" s="195"/>
      <c r="M48" s="189"/>
      <c r="N48" s="194"/>
      <c r="O48" s="200"/>
      <c r="P48" s="194"/>
    </row>
    <row r="49" spans="1:25" ht="28.5" customHeight="1" x14ac:dyDescent="0.25">
      <c r="A49" s="201">
        <v>7</v>
      </c>
      <c r="B49" s="212" t="s">
        <v>54</v>
      </c>
      <c r="C49" s="203" t="s">
        <v>20</v>
      </c>
      <c r="D49" s="211">
        <v>1.5</v>
      </c>
      <c r="E49" s="187"/>
      <c r="F49" s="187"/>
      <c r="G49" s="195"/>
      <c r="H49" s="195"/>
      <c r="I49" s="195"/>
      <c r="J49" s="195"/>
      <c r="K49" s="195"/>
      <c r="L49" s="195"/>
      <c r="M49" s="189"/>
      <c r="N49" s="194"/>
      <c r="O49" s="200"/>
      <c r="P49" s="194"/>
    </row>
    <row r="50" spans="1:25" ht="13.5" x14ac:dyDescent="0.25">
      <c r="A50" s="201">
        <v>8</v>
      </c>
      <c r="B50" s="202" t="s">
        <v>35</v>
      </c>
      <c r="C50" s="203" t="s">
        <v>20</v>
      </c>
      <c r="D50" s="213" t="e">
        <f>(#REF!/(#REF!+#REF!))*0.85</f>
        <v>#REF!</v>
      </c>
      <c r="E50" s="402" t="s">
        <v>112</v>
      </c>
      <c r="F50" s="403"/>
      <c r="G50" s="403"/>
      <c r="H50" s="403"/>
      <c r="I50" s="403"/>
      <c r="J50" s="195"/>
      <c r="K50" s="195"/>
      <c r="L50" s="195"/>
      <c r="M50" s="189"/>
      <c r="N50" s="194"/>
      <c r="O50" s="200"/>
      <c r="P50" s="194"/>
    </row>
    <row r="51" spans="1:25" ht="14.25" thickBot="1" x14ac:dyDescent="0.3">
      <c r="A51" s="214">
        <v>9</v>
      </c>
      <c r="B51" s="215" t="s">
        <v>36</v>
      </c>
      <c r="C51" s="216" t="s">
        <v>20</v>
      </c>
      <c r="D51" s="217" t="e">
        <f>IF((#REF!/(#REF!+#REF!))*0.8,0.5,(#REF!/(#REF!+#REF!))*0.8)</f>
        <v>#REF!</v>
      </c>
      <c r="E51" s="402" t="s">
        <v>112</v>
      </c>
      <c r="F51" s="403"/>
      <c r="G51" s="403"/>
      <c r="H51" s="403"/>
      <c r="I51" s="403"/>
      <c r="J51" s="195"/>
      <c r="K51" s="195"/>
      <c r="L51" s="195"/>
      <c r="M51" s="189"/>
      <c r="N51" s="194"/>
      <c r="O51" s="200"/>
      <c r="P51" s="194"/>
    </row>
    <row r="52" spans="1:25" ht="13.5" x14ac:dyDescent="0.25">
      <c r="A52" s="218"/>
      <c r="B52" s="1"/>
      <c r="C52" s="218"/>
      <c r="D52" s="177"/>
      <c r="E52" s="177"/>
      <c r="P52" s="193"/>
      <c r="Q52" s="194"/>
      <c r="R52" s="187"/>
      <c r="S52" s="194"/>
      <c r="T52" s="195"/>
      <c r="U52" s="195"/>
      <c r="V52" s="189"/>
      <c r="W52" s="195"/>
      <c r="X52" s="195"/>
      <c r="Y52" s="187"/>
    </row>
  </sheetData>
  <mergeCells count="41">
    <mergeCell ref="E42:J42"/>
    <mergeCell ref="E44:I44"/>
    <mergeCell ref="E45:I45"/>
    <mergeCell ref="E50:I50"/>
    <mergeCell ref="E51:I51"/>
    <mergeCell ref="K35:Y35"/>
    <mergeCell ref="T5:T7"/>
    <mergeCell ref="K6:K7"/>
    <mergeCell ref="L6:L7"/>
    <mergeCell ref="N6:O6"/>
    <mergeCell ref="P6:Q6"/>
    <mergeCell ref="F5:L5"/>
    <mergeCell ref="R5:R7"/>
    <mergeCell ref="S5:S7"/>
    <mergeCell ref="B1:S1"/>
    <mergeCell ref="B2:S2"/>
    <mergeCell ref="B38:C38"/>
    <mergeCell ref="B36:C37"/>
    <mergeCell ref="D36:D37"/>
    <mergeCell ref="E36:G36"/>
    <mergeCell ref="K36:Y37"/>
    <mergeCell ref="X3:Y3"/>
    <mergeCell ref="M4:Y4"/>
    <mergeCell ref="Y5:Y7"/>
    <mergeCell ref="M5:M7"/>
    <mergeCell ref="N5:Q5"/>
    <mergeCell ref="U5:U7"/>
    <mergeCell ref="V5:V7"/>
    <mergeCell ref="W5:W7"/>
    <mergeCell ref="X5:X7"/>
    <mergeCell ref="A4:A7"/>
    <mergeCell ref="B4:B7"/>
    <mergeCell ref="C4:C7"/>
    <mergeCell ref="D4:D7"/>
    <mergeCell ref="E4:L4"/>
    <mergeCell ref="E5:E7"/>
    <mergeCell ref="F6:F7"/>
    <mergeCell ref="G6:G7"/>
    <mergeCell ref="H6:H7"/>
    <mergeCell ref="I6:I7"/>
    <mergeCell ref="J6:J7"/>
  </mergeCells>
  <pageMargins left="0.7" right="0.7" top="0.75" bottom="0.75" header="0.3" footer="0.3"/>
  <pageSetup paperSize="9" scale="3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J22" sqref="J22"/>
    </sheetView>
  </sheetViews>
  <sheetFormatPr defaultRowHeight="12.75" x14ac:dyDescent="0.2"/>
  <cols>
    <col min="1" max="1" width="29.7109375" style="6" customWidth="1"/>
    <col min="2" max="2" width="25.140625" style="6" customWidth="1"/>
    <col min="3" max="3" width="7.140625" style="6" customWidth="1"/>
    <col min="4" max="4" width="10.7109375" style="6" customWidth="1"/>
    <col min="5" max="5" width="9.7109375" style="6" customWidth="1"/>
    <col min="6" max="6" width="8.28515625" style="6" customWidth="1"/>
    <col min="7" max="7" width="8.42578125" style="6" customWidth="1"/>
    <col min="8" max="9" width="9.42578125" style="6" customWidth="1"/>
    <col min="10" max="10" width="11.7109375" style="6" customWidth="1"/>
    <col min="11" max="16384" width="9.140625" style="6"/>
  </cols>
  <sheetData>
    <row r="1" spans="1:16" s="3" customFormat="1" ht="12" x14ac:dyDescent="0.2">
      <c r="A1" s="2" t="s">
        <v>56</v>
      </c>
      <c r="B1" s="2"/>
      <c r="C1" s="2"/>
      <c r="D1" s="2"/>
      <c r="E1" s="2"/>
      <c r="I1" s="334" t="s">
        <v>115</v>
      </c>
      <c r="J1" s="334"/>
    </row>
    <row r="2" spans="1:16" s="5" customFormat="1" x14ac:dyDescent="0.2">
      <c r="A2" s="4" t="s">
        <v>57</v>
      </c>
    </row>
    <row r="3" spans="1:16" x14ac:dyDescent="0.2">
      <c r="A3" s="335" t="s">
        <v>58</v>
      </c>
      <c r="B3" s="335"/>
      <c r="C3" s="335"/>
      <c r="D3" s="335"/>
      <c r="E3" s="335"/>
      <c r="F3" s="335"/>
      <c r="G3" s="335"/>
      <c r="H3" s="335"/>
      <c r="I3" s="335"/>
      <c r="J3" s="335"/>
    </row>
    <row r="4" spans="1:16" ht="15" customHeight="1" x14ac:dyDescent="0.2">
      <c r="A4" s="336" t="s">
        <v>52</v>
      </c>
      <c r="B4" s="336"/>
      <c r="C4" s="336"/>
      <c r="D4" s="336"/>
      <c r="E4" s="336"/>
      <c r="F4" s="336"/>
      <c r="G4" s="336"/>
      <c r="H4" s="336"/>
      <c r="I4" s="336"/>
      <c r="J4" s="336"/>
      <c r="K4" s="7"/>
      <c r="L4" s="7"/>
      <c r="M4" s="7"/>
      <c r="N4" s="8"/>
      <c r="O4" s="8"/>
      <c r="P4" s="8"/>
    </row>
    <row r="5" spans="1:16" ht="15" customHeight="1" thickBot="1" x14ac:dyDescent="0.25">
      <c r="A5" s="336" t="s">
        <v>53</v>
      </c>
      <c r="B5" s="336"/>
      <c r="C5" s="336"/>
      <c r="D5" s="336"/>
      <c r="E5" s="336"/>
      <c r="F5" s="336"/>
      <c r="G5" s="336"/>
      <c r="H5" s="336"/>
      <c r="I5" s="336"/>
      <c r="J5" s="336"/>
      <c r="K5" s="7"/>
      <c r="L5" s="7"/>
      <c r="M5" s="7"/>
    </row>
    <row r="6" spans="1:16" ht="20.25" customHeight="1" x14ac:dyDescent="0.2">
      <c r="A6" s="327" t="s">
        <v>59</v>
      </c>
      <c r="B6" s="327" t="s">
        <v>60</v>
      </c>
      <c r="C6" s="327" t="s">
        <v>61</v>
      </c>
      <c r="D6" s="327" t="s">
        <v>62</v>
      </c>
      <c r="E6" s="327" t="s">
        <v>63</v>
      </c>
      <c r="F6" s="327" t="s">
        <v>64</v>
      </c>
      <c r="G6" s="339" t="s">
        <v>65</v>
      </c>
      <c r="H6" s="327" t="s">
        <v>66</v>
      </c>
      <c r="I6" s="327" t="s">
        <v>67</v>
      </c>
      <c r="J6" s="327" t="s">
        <v>68</v>
      </c>
    </row>
    <row r="7" spans="1:16" s="294" customFormat="1" ht="68.25" customHeight="1" thickBot="1" x14ac:dyDescent="0.25">
      <c r="A7" s="328"/>
      <c r="B7" s="328"/>
      <c r="C7" s="328"/>
      <c r="D7" s="328"/>
      <c r="E7" s="328"/>
      <c r="F7" s="328"/>
      <c r="G7" s="340"/>
      <c r="H7" s="328"/>
      <c r="I7" s="328"/>
      <c r="J7" s="328"/>
    </row>
    <row r="8" spans="1:16" s="294" customFormat="1" ht="25.5" customHeight="1" thickBot="1" x14ac:dyDescent="0.25">
      <c r="A8" s="295">
        <v>1</v>
      </c>
      <c r="B8" s="295">
        <v>2</v>
      </c>
      <c r="C8" s="295">
        <v>3</v>
      </c>
      <c r="D8" s="295">
        <v>4</v>
      </c>
      <c r="E8" s="295">
        <v>5</v>
      </c>
      <c r="F8" s="296">
        <v>6</v>
      </c>
      <c r="G8" s="296">
        <v>7</v>
      </c>
      <c r="H8" s="295">
        <v>8</v>
      </c>
      <c r="I8" s="295">
        <v>9</v>
      </c>
      <c r="J8" s="296">
        <v>10</v>
      </c>
    </row>
    <row r="9" spans="1:16" s="294" customFormat="1" x14ac:dyDescent="0.2">
      <c r="A9" s="329"/>
      <c r="B9" s="297"/>
      <c r="C9" s="298"/>
      <c r="D9" s="298"/>
      <c r="E9" s="298"/>
      <c r="F9" s="299"/>
      <c r="G9" s="298"/>
      <c r="H9" s="299"/>
      <c r="I9" s="298"/>
      <c r="J9" s="300"/>
    </row>
    <row r="10" spans="1:16" s="294" customFormat="1" ht="25.5" customHeight="1" x14ac:dyDescent="0.2">
      <c r="A10" s="330"/>
      <c r="B10" s="297"/>
      <c r="C10" s="298"/>
      <c r="D10" s="298"/>
      <c r="E10" s="298"/>
      <c r="F10" s="299"/>
      <c r="G10" s="298"/>
      <c r="H10" s="299"/>
      <c r="I10" s="298"/>
      <c r="J10" s="300"/>
    </row>
    <row r="11" spans="1:16" s="294" customFormat="1" ht="13.5" thickBot="1" x14ac:dyDescent="0.25">
      <c r="A11" s="330"/>
      <c r="B11" s="301"/>
      <c r="C11" s="302"/>
      <c r="D11" s="303"/>
      <c r="E11" s="303"/>
      <c r="F11" s="304"/>
      <c r="G11" s="303"/>
      <c r="H11" s="304"/>
      <c r="I11" s="303"/>
      <c r="J11" s="305"/>
    </row>
    <row r="12" spans="1:16" s="294" customFormat="1" ht="12.75" customHeight="1" x14ac:dyDescent="0.2">
      <c r="A12" s="306"/>
      <c r="B12" s="307"/>
      <c r="C12" s="308"/>
      <c r="D12" s="308"/>
      <c r="E12" s="308"/>
      <c r="F12" s="309"/>
      <c r="G12" s="308"/>
      <c r="H12" s="309"/>
      <c r="I12" s="308"/>
      <c r="J12" s="310"/>
    </row>
    <row r="13" spans="1:16" s="294" customFormat="1" ht="12.75" customHeight="1" thickBot="1" x14ac:dyDescent="0.25">
      <c r="A13" s="311"/>
      <c r="B13" s="301"/>
      <c r="C13" s="302"/>
      <c r="D13" s="302"/>
      <c r="E13" s="302"/>
      <c r="F13" s="304"/>
      <c r="G13" s="302"/>
      <c r="H13" s="304"/>
      <c r="I13" s="302"/>
      <c r="J13" s="305"/>
    </row>
    <row r="14" spans="1:16" s="294" customFormat="1" ht="12.75" customHeight="1" x14ac:dyDescent="0.2">
      <c r="A14" s="312"/>
      <c r="B14" s="307"/>
      <c r="C14" s="308"/>
      <c r="D14" s="308"/>
      <c r="E14" s="308"/>
      <c r="F14" s="309"/>
      <c r="G14" s="308"/>
      <c r="H14" s="309"/>
      <c r="I14" s="308"/>
      <c r="J14" s="310"/>
    </row>
    <row r="15" spans="1:16" s="294" customFormat="1" x14ac:dyDescent="0.2">
      <c r="A15" s="313"/>
      <c r="B15" s="314"/>
      <c r="C15" s="315"/>
      <c r="D15" s="315"/>
      <c r="E15" s="315"/>
      <c r="F15" s="316"/>
      <c r="G15" s="315"/>
      <c r="H15" s="316"/>
      <c r="I15" s="315"/>
      <c r="J15" s="317"/>
    </row>
    <row r="16" spans="1:16" s="318" customFormat="1" x14ac:dyDescent="0.2">
      <c r="A16" s="313"/>
      <c r="B16" s="314"/>
      <c r="C16" s="315"/>
      <c r="D16" s="315"/>
      <c r="E16" s="315"/>
      <c r="F16" s="316"/>
      <c r="G16" s="315"/>
      <c r="H16" s="316"/>
      <c r="I16" s="315"/>
      <c r="J16" s="317"/>
    </row>
    <row r="17" spans="1:10" s="318" customFormat="1" ht="26.25" customHeight="1" x14ac:dyDescent="0.2">
      <c r="A17" s="9"/>
      <c r="B17" s="319"/>
      <c r="C17" s="315"/>
      <c r="D17" s="315"/>
      <c r="E17" s="315"/>
      <c r="F17" s="316"/>
      <c r="G17" s="320"/>
      <c r="H17" s="316"/>
      <c r="I17" s="315"/>
      <c r="J17" s="317"/>
    </row>
    <row r="18" spans="1:10" s="318" customFormat="1" ht="26.25" customHeight="1" thickBot="1" x14ac:dyDescent="0.25">
      <c r="A18" s="10"/>
      <c r="B18" s="321"/>
      <c r="C18" s="322"/>
      <c r="D18" s="322"/>
      <c r="E18" s="322"/>
      <c r="F18" s="323"/>
      <c r="G18" s="324"/>
      <c r="H18" s="323"/>
      <c r="I18" s="322"/>
      <c r="J18" s="325"/>
    </row>
    <row r="19" spans="1:10" s="294" customFormat="1" ht="13.5" thickBot="1" x14ac:dyDescent="0.25">
      <c r="A19" s="331" t="s">
        <v>69</v>
      </c>
      <c r="B19" s="332"/>
      <c r="C19" s="332"/>
      <c r="D19" s="332"/>
      <c r="E19" s="332"/>
      <c r="F19" s="332"/>
      <c r="G19" s="332"/>
      <c r="H19" s="332"/>
      <c r="I19" s="333"/>
      <c r="J19" s="326">
        <f>SUM(J14:J18)</f>
        <v>0</v>
      </c>
    </row>
    <row r="22" spans="1:10" ht="12.75" customHeight="1" x14ac:dyDescent="0.2">
      <c r="A22" s="11" t="s">
        <v>70</v>
      </c>
      <c r="B22" s="12"/>
      <c r="C22" s="337" t="s">
        <v>71</v>
      </c>
      <c r="D22" s="337"/>
      <c r="E22" s="12"/>
      <c r="F22" s="337" t="s">
        <v>72</v>
      </c>
      <c r="G22" s="337"/>
      <c r="H22" s="337"/>
    </row>
    <row r="23" spans="1:10" x14ac:dyDescent="0.2">
      <c r="A23" s="12"/>
      <c r="B23" s="12"/>
      <c r="C23" s="12"/>
      <c r="D23" s="12"/>
      <c r="E23" s="12"/>
      <c r="F23" s="338" t="s">
        <v>73</v>
      </c>
      <c r="G23" s="338"/>
      <c r="H23" s="338"/>
    </row>
    <row r="24" spans="1:10" x14ac:dyDescent="0.2">
      <c r="G24" s="13"/>
    </row>
    <row r="25" spans="1:10" x14ac:dyDescent="0.2">
      <c r="G25" s="13"/>
    </row>
    <row r="26" spans="1:10" x14ac:dyDescent="0.2">
      <c r="G26" s="13"/>
    </row>
    <row r="27" spans="1:10" x14ac:dyDescent="0.2">
      <c r="G27" s="13"/>
    </row>
    <row r="28" spans="1:10" x14ac:dyDescent="0.2">
      <c r="G28" s="13"/>
    </row>
    <row r="29" spans="1:10" x14ac:dyDescent="0.2">
      <c r="G29" s="13"/>
    </row>
    <row r="30" spans="1:10" x14ac:dyDescent="0.2">
      <c r="G30" s="13"/>
    </row>
    <row r="31" spans="1:10" x14ac:dyDescent="0.2">
      <c r="G31" s="14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15" customWidth="1"/>
    <col min="2" max="2" width="39.140625" style="15" customWidth="1"/>
    <col min="3" max="4" width="11.7109375" style="17" customWidth="1"/>
    <col min="5" max="5" width="6.140625" style="17" customWidth="1"/>
    <col min="6" max="6" width="9.140625" style="17"/>
    <col min="7" max="7" width="7.85546875" style="17" customWidth="1"/>
    <col min="8" max="8" width="6.28515625" style="17" customWidth="1"/>
    <col min="9" max="9" width="7" style="17" customWidth="1"/>
    <col min="10" max="10" width="6.7109375" style="17" customWidth="1"/>
    <col min="11" max="11" width="9.85546875" style="17" customWidth="1"/>
    <col min="12" max="12" width="7.42578125" style="17" customWidth="1"/>
    <col min="13" max="13" width="10.85546875" style="17" customWidth="1"/>
    <col min="14" max="16384" width="9.140625" style="15"/>
  </cols>
  <sheetData>
    <row r="1" spans="1:18" x14ac:dyDescent="0.2">
      <c r="A1" s="4" t="s">
        <v>74</v>
      </c>
      <c r="C1" s="16"/>
      <c r="D1" s="16"/>
      <c r="K1" s="345" t="s">
        <v>114</v>
      </c>
      <c r="L1" s="345"/>
      <c r="M1" s="345"/>
    </row>
    <row r="2" spans="1:18" s="5" customFormat="1" x14ac:dyDescent="0.2">
      <c r="A2" s="4" t="s">
        <v>57</v>
      </c>
    </row>
    <row r="5" spans="1:18" x14ac:dyDescent="0.2">
      <c r="A5" s="346" t="s">
        <v>75</v>
      </c>
      <c r="B5" s="346"/>
      <c r="C5" s="346"/>
      <c r="D5" s="346"/>
      <c r="E5" s="346"/>
      <c r="F5" s="346"/>
      <c r="G5" s="346"/>
      <c r="H5" s="346"/>
      <c r="I5" s="346"/>
      <c r="J5" s="346"/>
      <c r="K5" s="346"/>
      <c r="L5" s="346"/>
      <c r="M5" s="346"/>
    </row>
    <row r="6" spans="1:18" x14ac:dyDescent="0.2">
      <c r="A6" s="336" t="s">
        <v>52</v>
      </c>
      <c r="B6" s="336"/>
      <c r="C6" s="336"/>
      <c r="D6" s="336"/>
      <c r="E6" s="336"/>
      <c r="F6" s="336"/>
      <c r="G6" s="336"/>
      <c r="H6" s="336"/>
      <c r="I6" s="336"/>
      <c r="J6" s="336"/>
      <c r="K6" s="336"/>
      <c r="L6" s="336"/>
      <c r="M6" s="336"/>
      <c r="N6" s="7"/>
    </row>
    <row r="7" spans="1:18" ht="13.5" thickBot="1" x14ac:dyDescent="0.25">
      <c r="A7" s="336" t="s">
        <v>53</v>
      </c>
      <c r="B7" s="336"/>
      <c r="C7" s="336"/>
      <c r="D7" s="336"/>
      <c r="E7" s="336"/>
      <c r="F7" s="336"/>
      <c r="G7" s="336"/>
      <c r="H7" s="336"/>
      <c r="I7" s="336"/>
      <c r="J7" s="336"/>
      <c r="K7" s="336"/>
      <c r="L7" s="336"/>
      <c r="M7" s="336"/>
      <c r="N7" s="7"/>
    </row>
    <row r="8" spans="1:18" ht="20.25" customHeight="1" x14ac:dyDescent="0.2">
      <c r="A8" s="347" t="s">
        <v>0</v>
      </c>
      <c r="B8" s="349" t="s">
        <v>76</v>
      </c>
      <c r="C8" s="351" t="s">
        <v>77</v>
      </c>
      <c r="D8" s="351" t="s">
        <v>78</v>
      </c>
      <c r="E8" s="349" t="s">
        <v>67</v>
      </c>
      <c r="F8" s="349" t="s">
        <v>2</v>
      </c>
      <c r="G8" s="349" t="s">
        <v>79</v>
      </c>
      <c r="H8" s="349" t="s">
        <v>80</v>
      </c>
      <c r="I8" s="349"/>
      <c r="J8" s="349"/>
      <c r="K8" s="349" t="s">
        <v>81</v>
      </c>
      <c r="L8" s="349"/>
      <c r="M8" s="341" t="s">
        <v>82</v>
      </c>
    </row>
    <row r="9" spans="1:18" s="20" customFormat="1" ht="42" customHeight="1" x14ac:dyDescent="0.25">
      <c r="A9" s="348"/>
      <c r="B9" s="350"/>
      <c r="C9" s="352"/>
      <c r="D9" s="352"/>
      <c r="E9" s="350"/>
      <c r="F9" s="350"/>
      <c r="G9" s="350"/>
      <c r="H9" s="18" t="s">
        <v>83</v>
      </c>
      <c r="I9" s="18" t="s">
        <v>84</v>
      </c>
      <c r="J9" s="18" t="s">
        <v>3</v>
      </c>
      <c r="K9" s="18" t="s">
        <v>85</v>
      </c>
      <c r="L9" s="18" t="s">
        <v>86</v>
      </c>
      <c r="M9" s="342"/>
      <c r="N9" s="19"/>
    </row>
    <row r="10" spans="1:18" s="24" customFormat="1" ht="13.5" thickBot="1" x14ac:dyDescent="0.25">
      <c r="A10" s="21" t="s">
        <v>4</v>
      </c>
      <c r="B10" s="22" t="s">
        <v>5</v>
      </c>
      <c r="C10" s="22" t="s">
        <v>6</v>
      </c>
      <c r="D10" s="22" t="s">
        <v>7</v>
      </c>
      <c r="E10" s="22" t="s">
        <v>8</v>
      </c>
      <c r="F10" s="22" t="s">
        <v>9</v>
      </c>
      <c r="G10" s="22" t="s">
        <v>10</v>
      </c>
      <c r="H10" s="22" t="s">
        <v>11</v>
      </c>
      <c r="I10" s="22" t="s">
        <v>12</v>
      </c>
      <c r="J10" s="22" t="s">
        <v>13</v>
      </c>
      <c r="K10" s="22" t="s">
        <v>14</v>
      </c>
      <c r="L10" s="22" t="s">
        <v>15</v>
      </c>
      <c r="M10" s="23" t="s">
        <v>16</v>
      </c>
      <c r="N10" s="15"/>
    </row>
    <row r="11" spans="1:18" s="34" customFormat="1" ht="13.5" thickTop="1" x14ac:dyDescent="0.2">
      <c r="A11" s="25"/>
      <c r="B11" s="26"/>
      <c r="C11" s="27"/>
      <c r="D11" s="28"/>
      <c r="E11" s="28"/>
      <c r="F11" s="29"/>
      <c r="G11" s="29"/>
      <c r="H11" s="30"/>
      <c r="I11" s="30"/>
      <c r="J11" s="30"/>
      <c r="K11" s="31"/>
      <c r="L11" s="32"/>
      <c r="M11" s="33"/>
      <c r="N11" s="20"/>
    </row>
    <row r="12" spans="1:18" s="34" customFormat="1" x14ac:dyDescent="0.2">
      <c r="A12" s="35"/>
      <c r="B12" s="36"/>
      <c r="C12" s="37"/>
      <c r="D12" s="38"/>
      <c r="E12" s="39"/>
      <c r="F12" s="40"/>
      <c r="G12" s="40"/>
      <c r="H12" s="41"/>
      <c r="I12" s="41"/>
      <c r="J12" s="41"/>
      <c r="K12" s="39"/>
      <c r="L12" s="39"/>
      <c r="M12" s="42"/>
      <c r="N12" s="43"/>
      <c r="O12" s="44"/>
      <c r="P12" s="44"/>
      <c r="Q12" s="44"/>
      <c r="R12" s="44"/>
    </row>
    <row r="13" spans="1:18" s="34" customFormat="1" x14ac:dyDescent="0.2">
      <c r="A13" s="45"/>
      <c r="B13" s="46"/>
      <c r="C13" s="47"/>
      <c r="D13" s="48"/>
      <c r="E13" s="49"/>
      <c r="F13" s="50"/>
      <c r="G13" s="50"/>
      <c r="H13" s="51"/>
      <c r="I13" s="51"/>
      <c r="J13" s="51"/>
      <c r="K13" s="49"/>
      <c r="L13" s="49"/>
      <c r="M13" s="52"/>
      <c r="N13" s="44"/>
      <c r="O13" s="44"/>
      <c r="P13" s="44"/>
      <c r="Q13" s="44"/>
      <c r="R13" s="44"/>
    </row>
    <row r="14" spans="1:18" s="34" customFormat="1" x14ac:dyDescent="0.2">
      <c r="A14" s="45"/>
      <c r="B14" s="46"/>
      <c r="C14" s="47"/>
      <c r="D14" s="48"/>
      <c r="E14" s="49"/>
      <c r="F14" s="50"/>
      <c r="G14" s="50"/>
      <c r="H14" s="51"/>
      <c r="I14" s="51"/>
      <c r="J14" s="51"/>
      <c r="K14" s="49"/>
      <c r="L14" s="49"/>
      <c r="M14" s="52"/>
      <c r="N14" s="44"/>
      <c r="O14" s="44"/>
      <c r="P14" s="44"/>
      <c r="Q14" s="44"/>
      <c r="R14" s="44"/>
    </row>
    <row r="15" spans="1:18" s="34" customFormat="1" x14ac:dyDescent="0.2">
      <c r="A15" s="45"/>
      <c r="B15" s="46"/>
      <c r="C15" s="47"/>
      <c r="D15" s="48"/>
      <c r="E15" s="49"/>
      <c r="F15" s="50"/>
      <c r="G15" s="50"/>
      <c r="H15" s="51"/>
      <c r="I15" s="51"/>
      <c r="J15" s="51"/>
      <c r="K15" s="49"/>
      <c r="L15" s="49"/>
      <c r="M15" s="52"/>
      <c r="N15" s="44"/>
      <c r="O15" s="44"/>
      <c r="P15" s="44"/>
      <c r="Q15" s="44"/>
      <c r="R15" s="44"/>
    </row>
    <row r="16" spans="1:18" s="34" customFormat="1" x14ac:dyDescent="0.2">
      <c r="A16" s="45"/>
      <c r="B16" s="46"/>
      <c r="C16" s="47"/>
      <c r="D16" s="48"/>
      <c r="E16" s="49"/>
      <c r="F16" s="50"/>
      <c r="G16" s="50"/>
      <c r="H16" s="51"/>
      <c r="I16" s="51"/>
      <c r="J16" s="51"/>
      <c r="K16" s="49"/>
      <c r="L16" s="49"/>
      <c r="M16" s="52"/>
      <c r="N16" s="44"/>
      <c r="O16" s="44"/>
      <c r="P16" s="44"/>
      <c r="Q16" s="44"/>
      <c r="R16" s="44"/>
    </row>
    <row r="17" spans="1:18" s="34" customFormat="1" x14ac:dyDescent="0.2">
      <c r="A17" s="45"/>
      <c r="B17" s="46"/>
      <c r="C17" s="47"/>
      <c r="D17" s="48"/>
      <c r="E17" s="49"/>
      <c r="F17" s="50"/>
      <c r="G17" s="50"/>
      <c r="H17" s="51"/>
      <c r="I17" s="51"/>
      <c r="J17" s="51"/>
      <c r="K17" s="49"/>
      <c r="L17" s="49"/>
      <c r="M17" s="52"/>
      <c r="N17" s="44"/>
      <c r="O17" s="44"/>
      <c r="P17" s="44"/>
      <c r="Q17" s="44"/>
      <c r="R17" s="44"/>
    </row>
    <row r="18" spans="1:18" s="53" customFormat="1" x14ac:dyDescent="0.2">
      <c r="A18" s="45"/>
      <c r="B18" s="46"/>
      <c r="C18" s="47"/>
      <c r="D18" s="48"/>
      <c r="E18" s="49"/>
      <c r="F18" s="50"/>
      <c r="G18" s="50"/>
      <c r="H18" s="51"/>
      <c r="I18" s="51"/>
      <c r="J18" s="51"/>
      <c r="K18" s="49"/>
      <c r="L18" s="49"/>
      <c r="M18" s="52"/>
      <c r="N18" s="44"/>
      <c r="O18" s="15"/>
      <c r="P18" s="15"/>
      <c r="Q18" s="15"/>
      <c r="R18" s="15"/>
    </row>
    <row r="19" spans="1:18" ht="13.5" thickBot="1" x14ac:dyDescent="0.25">
      <c r="A19" s="54"/>
      <c r="B19" s="55"/>
      <c r="C19" s="56"/>
      <c r="D19" s="57"/>
      <c r="E19" s="58"/>
      <c r="F19" s="29"/>
      <c r="G19" s="29"/>
      <c r="H19" s="30"/>
      <c r="I19" s="30"/>
      <c r="J19" s="30"/>
      <c r="K19" s="31"/>
      <c r="L19" s="32"/>
      <c r="M19" s="33"/>
      <c r="N19" s="44"/>
    </row>
    <row r="20" spans="1:18" ht="14.25" thickTop="1" thickBot="1" x14ac:dyDescent="0.25">
      <c r="A20" s="59"/>
      <c r="B20" s="60" t="s">
        <v>87</v>
      </c>
      <c r="C20" s="61"/>
      <c r="D20" s="62"/>
      <c r="E20" s="63"/>
      <c r="F20" s="64"/>
      <c r="G20" s="64"/>
      <c r="H20" s="64"/>
      <c r="I20" s="64"/>
      <c r="J20" s="64"/>
      <c r="K20" s="64"/>
      <c r="L20" s="63"/>
      <c r="M20" s="65">
        <v>0</v>
      </c>
    </row>
    <row r="21" spans="1:18" ht="13.5" thickTop="1" x14ac:dyDescent="0.2">
      <c r="J21" s="343"/>
      <c r="K21" s="344"/>
      <c r="M21" s="66"/>
    </row>
    <row r="22" spans="1:18" s="12" customFormat="1" x14ac:dyDescent="0.2">
      <c r="B22" s="11" t="s">
        <v>70</v>
      </c>
      <c r="D22" s="337" t="s">
        <v>71</v>
      </c>
      <c r="E22" s="337"/>
      <c r="G22" s="337" t="s">
        <v>72</v>
      </c>
      <c r="H22" s="337"/>
      <c r="I22" s="337"/>
    </row>
    <row r="23" spans="1:18" s="12" customFormat="1" x14ac:dyDescent="0.2">
      <c r="G23" s="338" t="s">
        <v>73</v>
      </c>
      <c r="H23" s="338"/>
      <c r="I23" s="338"/>
    </row>
    <row r="24" spans="1:18" s="12" customFormat="1" x14ac:dyDescent="0.2"/>
    <row r="25" spans="1:18" x14ac:dyDescent="0.2">
      <c r="J25" s="343"/>
      <c r="K25" s="344"/>
      <c r="M25" s="66"/>
    </row>
    <row r="26" spans="1:18" x14ac:dyDescent="0.2">
      <c r="K26" s="67"/>
      <c r="M26" s="66"/>
    </row>
    <row r="27" spans="1:18" x14ac:dyDescent="0.2">
      <c r="K27" s="353"/>
    </row>
    <row r="28" spans="1:18" x14ac:dyDescent="0.2">
      <c r="K28" s="354"/>
    </row>
    <row r="29" spans="1:18" x14ac:dyDescent="0.2">
      <c r="K29" s="354"/>
    </row>
    <row r="30" spans="1:18" x14ac:dyDescent="0.2">
      <c r="K30" s="354"/>
    </row>
    <row r="31" spans="1:18" x14ac:dyDescent="0.2">
      <c r="K31" s="354"/>
    </row>
    <row r="32" spans="1:18" x14ac:dyDescent="0.2">
      <c r="K32" s="354"/>
    </row>
    <row r="33" spans="11:11" x14ac:dyDescent="0.2">
      <c r="K33" s="354"/>
    </row>
    <row r="34" spans="11:11" x14ac:dyDescent="0.2">
      <c r="K34" s="354"/>
    </row>
    <row r="35" spans="11:11" x14ac:dyDescent="0.2">
      <c r="K35" s="354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view="pageBreakPreview" zoomScaleNormal="100" zoomScaleSheetLayoutView="100" workbookViewId="0">
      <selection activeCell="L32" sqref="L32"/>
    </sheetView>
  </sheetViews>
  <sheetFormatPr defaultRowHeight="12.75" x14ac:dyDescent="0.2"/>
  <cols>
    <col min="1" max="1" width="2.7109375" style="220" customWidth="1"/>
    <col min="2" max="2" width="34.42578125" style="219" customWidth="1"/>
    <col min="3" max="3" width="6.140625" style="219" customWidth="1"/>
    <col min="4" max="4" width="10.5703125" style="219" customWidth="1"/>
    <col min="5" max="5" width="8.7109375" style="229" customWidth="1"/>
    <col min="6" max="6" width="9.7109375" style="219" customWidth="1"/>
    <col min="7" max="7" width="8.5703125" style="219" customWidth="1"/>
    <col min="8" max="8" width="9.42578125" style="219" customWidth="1"/>
    <col min="9" max="9" width="10" style="219" customWidth="1"/>
    <col min="10" max="16384" width="9.140625" style="219"/>
  </cols>
  <sheetData>
    <row r="1" spans="1:13" x14ac:dyDescent="0.2">
      <c r="A1" s="430" t="s">
        <v>257</v>
      </c>
      <c r="B1" s="430"/>
      <c r="C1" s="430"/>
      <c r="D1" s="430"/>
      <c r="E1" s="430"/>
      <c r="F1" s="430"/>
      <c r="G1" s="430"/>
      <c r="H1" s="430"/>
      <c r="I1" s="430"/>
    </row>
    <row r="2" spans="1:13" x14ac:dyDescent="0.2">
      <c r="D2" s="431"/>
      <c r="E2" s="431"/>
      <c r="F2" s="431"/>
    </row>
    <row r="3" spans="1:13" s="3" customFormat="1" ht="12" x14ac:dyDescent="0.2">
      <c r="A3" s="2" t="s">
        <v>119</v>
      </c>
      <c r="B3" s="2"/>
      <c r="C3" s="2"/>
      <c r="E3" s="432"/>
      <c r="F3" s="432"/>
      <c r="G3" s="221"/>
    </row>
    <row r="4" spans="1:13" s="68" customFormat="1" x14ac:dyDescent="0.2">
      <c r="A4" s="222" t="s">
        <v>57</v>
      </c>
      <c r="E4" s="223"/>
    </row>
    <row r="5" spans="1:13" s="6" customFormat="1" ht="15" customHeight="1" x14ac:dyDescent="0.2">
      <c r="A5" s="224" t="s">
        <v>120</v>
      </c>
      <c r="B5" s="224"/>
      <c r="C5" s="224"/>
      <c r="D5" s="224"/>
      <c r="E5" s="225"/>
      <c r="F5" s="224"/>
      <c r="G5" s="224"/>
      <c r="H5" s="226"/>
      <c r="I5" s="226"/>
      <c r="J5" s="226"/>
      <c r="K5" s="227"/>
      <c r="L5" s="227"/>
      <c r="M5" s="227"/>
    </row>
    <row r="6" spans="1:13" s="6" customFormat="1" ht="15" customHeight="1" x14ac:dyDescent="0.2">
      <c r="A6" s="224" t="s">
        <v>121</v>
      </c>
      <c r="B6" s="224"/>
      <c r="C6" s="224"/>
      <c r="D6" s="224"/>
      <c r="E6" s="225"/>
      <c r="F6" s="224"/>
      <c r="G6" s="224"/>
      <c r="H6" s="226"/>
      <c r="I6" s="226"/>
      <c r="J6" s="226"/>
    </row>
    <row r="7" spans="1:13" x14ac:dyDescent="0.2">
      <c r="B7" s="228"/>
    </row>
    <row r="8" spans="1:13" ht="15.75" customHeight="1" x14ac:dyDescent="0.2">
      <c r="A8" s="433" t="s">
        <v>122</v>
      </c>
      <c r="B8" s="433"/>
      <c r="C8" s="433"/>
      <c r="D8" s="433"/>
      <c r="E8" s="433"/>
      <c r="F8" s="433"/>
      <c r="G8" s="433"/>
      <c r="H8" s="433"/>
      <c r="I8" s="433"/>
    </row>
    <row r="9" spans="1:13" s="230" customFormat="1" x14ac:dyDescent="0.2">
      <c r="A9" s="434" t="s">
        <v>123</v>
      </c>
      <c r="B9" s="434"/>
      <c r="C9" s="434"/>
      <c r="D9" s="434"/>
      <c r="E9" s="434"/>
      <c r="F9" s="434"/>
      <c r="G9" s="434"/>
      <c r="H9" s="434"/>
      <c r="I9" s="434"/>
    </row>
    <row r="10" spans="1:13" x14ac:dyDescent="0.2">
      <c r="A10" s="231"/>
      <c r="B10" s="429" t="s">
        <v>124</v>
      </c>
      <c r="C10" s="429"/>
      <c r="D10" s="429"/>
      <c r="E10" s="429"/>
      <c r="F10" s="429"/>
      <c r="G10" s="429"/>
      <c r="H10" s="429"/>
      <c r="I10" s="231"/>
    </row>
    <row r="11" spans="1:13" ht="8.25" customHeight="1" thickBot="1" x14ac:dyDescent="0.25">
      <c r="A11" s="232"/>
      <c r="B11" s="233"/>
      <c r="C11" s="233"/>
      <c r="D11" s="233"/>
      <c r="E11" s="233"/>
      <c r="F11" s="233"/>
    </row>
    <row r="12" spans="1:13" ht="12.75" customHeight="1" thickBot="1" x14ac:dyDescent="0.25">
      <c r="A12" s="411" t="s">
        <v>0</v>
      </c>
      <c r="B12" s="414" t="s">
        <v>125</v>
      </c>
      <c r="C12" s="417" t="s">
        <v>126</v>
      </c>
      <c r="D12" s="420" t="s">
        <v>127</v>
      </c>
      <c r="E12" s="421"/>
      <c r="F12" s="421"/>
      <c r="G12" s="421"/>
      <c r="H12" s="421"/>
      <c r="I12" s="422"/>
    </row>
    <row r="13" spans="1:13" ht="22.5" customHeight="1" thickBot="1" x14ac:dyDescent="0.25">
      <c r="A13" s="412"/>
      <c r="B13" s="415"/>
      <c r="C13" s="418"/>
      <c r="D13" s="423" t="s">
        <v>128</v>
      </c>
      <c r="E13" s="424"/>
      <c r="F13" s="425"/>
      <c r="G13" s="426" t="s">
        <v>129</v>
      </c>
      <c r="H13" s="427"/>
      <c r="I13" s="428"/>
    </row>
    <row r="14" spans="1:13" ht="59.25" customHeight="1" thickBot="1" x14ac:dyDescent="0.25">
      <c r="A14" s="413"/>
      <c r="B14" s="416"/>
      <c r="C14" s="419"/>
      <c r="D14" s="234" t="s">
        <v>130</v>
      </c>
      <c r="E14" s="235" t="s">
        <v>131</v>
      </c>
      <c r="F14" s="236" t="s">
        <v>66</v>
      </c>
      <c r="G14" s="237" t="s">
        <v>130</v>
      </c>
      <c r="H14" s="238" t="s">
        <v>132</v>
      </c>
      <c r="I14" s="239" t="s">
        <v>66</v>
      </c>
    </row>
    <row r="15" spans="1:13" s="243" customFormat="1" ht="20.25" customHeight="1" x14ac:dyDescent="0.2">
      <c r="A15" s="240">
        <v>1</v>
      </c>
      <c r="B15" s="241">
        <v>2</v>
      </c>
      <c r="C15" s="241">
        <v>3</v>
      </c>
      <c r="D15" s="241">
        <v>4</v>
      </c>
      <c r="E15" s="241">
        <v>5</v>
      </c>
      <c r="F15" s="242">
        <v>6</v>
      </c>
      <c r="G15" s="241">
        <v>7</v>
      </c>
      <c r="H15" s="241">
        <v>8</v>
      </c>
      <c r="I15" s="241">
        <v>9</v>
      </c>
    </row>
    <row r="16" spans="1:13" s="243" customFormat="1" ht="31.5" customHeight="1" x14ac:dyDescent="0.2">
      <c r="A16" s="244">
        <v>1</v>
      </c>
      <c r="B16" s="245" t="s">
        <v>133</v>
      </c>
      <c r="C16" s="246" t="s">
        <v>134</v>
      </c>
      <c r="D16" s="247"/>
      <c r="E16" s="246"/>
      <c r="F16" s="248"/>
      <c r="G16" s="247" t="s">
        <v>135</v>
      </c>
      <c r="H16" s="246">
        <v>47.09</v>
      </c>
      <c r="I16" s="249">
        <f>G16*H16</f>
        <v>1247</v>
      </c>
    </row>
    <row r="17" spans="1:9" s="243" customFormat="1" ht="25.5" x14ac:dyDescent="0.2">
      <c r="A17" s="244">
        <v>2</v>
      </c>
      <c r="B17" s="245" t="s">
        <v>136</v>
      </c>
      <c r="C17" s="246" t="s">
        <v>137</v>
      </c>
      <c r="D17" s="247"/>
      <c r="E17" s="246"/>
      <c r="F17" s="248"/>
      <c r="G17" s="247" t="s">
        <v>138</v>
      </c>
      <c r="H17" s="246">
        <v>50658.48</v>
      </c>
      <c r="I17" s="249">
        <f t="shared" ref="I17:I66" si="0">G17*H17</f>
        <v>86</v>
      </c>
    </row>
    <row r="18" spans="1:9" s="243" customFormat="1" ht="25.5" x14ac:dyDescent="0.2">
      <c r="A18" s="244">
        <v>3</v>
      </c>
      <c r="B18" s="245" t="s">
        <v>139</v>
      </c>
      <c r="C18" s="246" t="s">
        <v>137</v>
      </c>
      <c r="D18" s="247"/>
      <c r="E18" s="246"/>
      <c r="F18" s="248"/>
      <c r="G18" s="247" t="s">
        <v>140</v>
      </c>
      <c r="H18" s="246">
        <v>51022.53</v>
      </c>
      <c r="I18" s="249">
        <f t="shared" si="0"/>
        <v>2245</v>
      </c>
    </row>
    <row r="19" spans="1:9" s="243" customFormat="1" ht="25.5" x14ac:dyDescent="0.2">
      <c r="A19" s="244">
        <v>4</v>
      </c>
      <c r="B19" s="245" t="s">
        <v>141</v>
      </c>
      <c r="C19" s="246" t="s">
        <v>137</v>
      </c>
      <c r="D19" s="247"/>
      <c r="E19" s="246"/>
      <c r="F19" s="248"/>
      <c r="G19" s="247" t="s">
        <v>142</v>
      </c>
      <c r="H19" s="246">
        <v>34453.160000000003</v>
      </c>
      <c r="I19" s="249">
        <f t="shared" si="0"/>
        <v>813</v>
      </c>
    </row>
    <row r="20" spans="1:9" s="243" customFormat="1" x14ac:dyDescent="0.2">
      <c r="A20" s="244">
        <v>5</v>
      </c>
      <c r="B20" s="245" t="s">
        <v>143</v>
      </c>
      <c r="C20" s="246" t="s">
        <v>137</v>
      </c>
      <c r="D20" s="247"/>
      <c r="E20" s="246"/>
      <c r="F20" s="248"/>
      <c r="G20" s="247" t="s">
        <v>144</v>
      </c>
      <c r="H20" s="246">
        <v>47859.81</v>
      </c>
      <c r="I20" s="249">
        <f t="shared" si="0"/>
        <v>158</v>
      </c>
    </row>
    <row r="21" spans="1:9" s="243" customFormat="1" x14ac:dyDescent="0.2">
      <c r="A21" s="244">
        <v>6</v>
      </c>
      <c r="B21" s="245" t="s">
        <v>145</v>
      </c>
      <c r="C21" s="246" t="s">
        <v>137</v>
      </c>
      <c r="D21" s="247"/>
      <c r="E21" s="246"/>
      <c r="F21" s="248"/>
      <c r="G21" s="247" t="s">
        <v>146</v>
      </c>
      <c r="H21" s="246">
        <v>46635.54</v>
      </c>
      <c r="I21" s="249">
        <f t="shared" si="0"/>
        <v>1478</v>
      </c>
    </row>
    <row r="22" spans="1:9" s="243" customFormat="1" x14ac:dyDescent="0.2">
      <c r="A22" s="244">
        <v>7</v>
      </c>
      <c r="B22" s="245" t="s">
        <v>147</v>
      </c>
      <c r="C22" s="246" t="s">
        <v>137</v>
      </c>
      <c r="D22" s="247"/>
      <c r="E22" s="246"/>
      <c r="F22" s="248"/>
      <c r="G22" s="247" t="s">
        <v>148</v>
      </c>
      <c r="H22" s="246">
        <v>130000</v>
      </c>
      <c r="I22" s="249">
        <f t="shared" si="0"/>
        <v>156</v>
      </c>
    </row>
    <row r="23" spans="1:9" s="243" customFormat="1" x14ac:dyDescent="0.2">
      <c r="A23" s="244">
        <v>8</v>
      </c>
      <c r="B23" s="245" t="s">
        <v>149</v>
      </c>
      <c r="C23" s="246" t="s">
        <v>137</v>
      </c>
      <c r="D23" s="247"/>
      <c r="E23" s="246"/>
      <c r="F23" s="248"/>
      <c r="G23" s="247" t="s">
        <v>150</v>
      </c>
      <c r="H23" s="246">
        <v>130000</v>
      </c>
      <c r="I23" s="249">
        <f t="shared" si="0"/>
        <v>1573</v>
      </c>
    </row>
    <row r="24" spans="1:9" s="243" customFormat="1" x14ac:dyDescent="0.2">
      <c r="A24" s="244">
        <v>9</v>
      </c>
      <c r="B24" s="245" t="s">
        <v>151</v>
      </c>
      <c r="C24" s="246" t="s">
        <v>137</v>
      </c>
      <c r="D24" s="247"/>
      <c r="E24" s="246"/>
      <c r="F24" s="248"/>
      <c r="G24" s="247" t="s">
        <v>152</v>
      </c>
      <c r="H24" s="246">
        <v>130000</v>
      </c>
      <c r="I24" s="249">
        <f t="shared" si="0"/>
        <v>15171</v>
      </c>
    </row>
    <row r="25" spans="1:9" s="243" customFormat="1" x14ac:dyDescent="0.2">
      <c r="A25" s="244">
        <v>10</v>
      </c>
      <c r="B25" s="245" t="s">
        <v>153</v>
      </c>
      <c r="C25" s="246" t="s">
        <v>137</v>
      </c>
      <c r="D25" s="247"/>
      <c r="E25" s="246"/>
      <c r="F25" s="248"/>
      <c r="G25" s="247" t="s">
        <v>154</v>
      </c>
      <c r="H25" s="246">
        <v>130000</v>
      </c>
      <c r="I25" s="249">
        <f t="shared" si="0"/>
        <v>8385</v>
      </c>
    </row>
    <row r="26" spans="1:9" s="243" customFormat="1" x14ac:dyDescent="0.2">
      <c r="A26" s="244">
        <v>11</v>
      </c>
      <c r="B26" s="250" t="s">
        <v>155</v>
      </c>
      <c r="C26" s="251" t="s">
        <v>134</v>
      </c>
      <c r="D26" s="252"/>
      <c r="E26" s="251"/>
      <c r="F26" s="248"/>
      <c r="G26" s="252" t="s">
        <v>156</v>
      </c>
      <c r="H26" s="251">
        <v>255.8</v>
      </c>
      <c r="I26" s="249">
        <f t="shared" si="0"/>
        <v>240</v>
      </c>
    </row>
    <row r="27" spans="1:9" s="243" customFormat="1" ht="38.25" x14ac:dyDescent="0.2">
      <c r="A27" s="244">
        <v>12</v>
      </c>
      <c r="B27" s="253" t="s">
        <v>157</v>
      </c>
      <c r="C27" s="246" t="s">
        <v>137</v>
      </c>
      <c r="D27" s="247" t="s">
        <v>158</v>
      </c>
      <c r="E27" s="246">
        <v>44000</v>
      </c>
      <c r="F27" s="254">
        <f>D27*E27</f>
        <v>4083</v>
      </c>
      <c r="G27" s="247"/>
      <c r="H27" s="246"/>
      <c r="I27" s="249"/>
    </row>
    <row r="28" spans="1:9" s="243" customFormat="1" x14ac:dyDescent="0.2">
      <c r="A28" s="244">
        <v>13</v>
      </c>
      <c r="B28" s="253" t="s">
        <v>159</v>
      </c>
      <c r="C28" s="246" t="s">
        <v>137</v>
      </c>
      <c r="D28" s="247"/>
      <c r="E28" s="246"/>
      <c r="F28" s="254"/>
      <c r="G28" s="247" t="s">
        <v>160</v>
      </c>
      <c r="H28" s="255">
        <v>49280.14</v>
      </c>
      <c r="I28" s="249">
        <f>G28*H28</f>
        <v>15</v>
      </c>
    </row>
    <row r="29" spans="1:9" s="243" customFormat="1" x14ac:dyDescent="0.2">
      <c r="A29" s="244">
        <v>14</v>
      </c>
      <c r="B29" s="253" t="s">
        <v>161</v>
      </c>
      <c r="C29" s="246" t="s">
        <v>162</v>
      </c>
      <c r="D29" s="247"/>
      <c r="E29" s="246"/>
      <c r="F29" s="248"/>
      <c r="G29" s="247" t="s">
        <v>163</v>
      </c>
      <c r="H29" s="246">
        <v>10.93</v>
      </c>
      <c r="I29" s="249">
        <f t="shared" si="0"/>
        <v>27</v>
      </c>
    </row>
    <row r="30" spans="1:9" s="243" customFormat="1" x14ac:dyDescent="0.2">
      <c r="A30" s="244">
        <v>15</v>
      </c>
      <c r="B30" s="253" t="s">
        <v>164</v>
      </c>
      <c r="C30" s="246" t="s">
        <v>137</v>
      </c>
      <c r="D30" s="247"/>
      <c r="E30" s="246"/>
      <c r="F30" s="248"/>
      <c r="G30" s="247" t="s">
        <v>165</v>
      </c>
      <c r="H30" s="246">
        <v>91280.55</v>
      </c>
      <c r="I30" s="249">
        <f t="shared" si="0"/>
        <v>11447</v>
      </c>
    </row>
    <row r="31" spans="1:9" s="243" customFormat="1" x14ac:dyDescent="0.2">
      <c r="A31" s="244">
        <v>16</v>
      </c>
      <c r="B31" s="253" t="s">
        <v>166</v>
      </c>
      <c r="C31" s="246" t="s">
        <v>162</v>
      </c>
      <c r="D31" s="247"/>
      <c r="E31" s="246"/>
      <c r="F31" s="248"/>
      <c r="G31" s="247">
        <v>0.52</v>
      </c>
      <c r="H31" s="246">
        <v>42.46</v>
      </c>
      <c r="I31" s="249">
        <f t="shared" si="0"/>
        <v>22</v>
      </c>
    </row>
    <row r="32" spans="1:9" s="243" customFormat="1" x14ac:dyDescent="0.2">
      <c r="A32" s="244">
        <v>17</v>
      </c>
      <c r="B32" s="253" t="s">
        <v>167</v>
      </c>
      <c r="C32" s="246" t="s">
        <v>162</v>
      </c>
      <c r="D32" s="247"/>
      <c r="E32" s="246"/>
      <c r="F32" s="248"/>
      <c r="G32" s="247" t="s">
        <v>168</v>
      </c>
      <c r="H32" s="246">
        <v>35.270000000000003</v>
      </c>
      <c r="I32" s="249">
        <f t="shared" si="0"/>
        <v>257</v>
      </c>
    </row>
    <row r="33" spans="1:9" s="243" customFormat="1" x14ac:dyDescent="0.2">
      <c r="A33" s="244">
        <v>18</v>
      </c>
      <c r="B33" s="253" t="s">
        <v>169</v>
      </c>
      <c r="C33" s="246" t="s">
        <v>162</v>
      </c>
      <c r="D33" s="247"/>
      <c r="E33" s="246"/>
      <c r="F33" s="248"/>
      <c r="G33" s="247" t="s">
        <v>170</v>
      </c>
      <c r="H33" s="246">
        <v>96.66</v>
      </c>
      <c r="I33" s="249">
        <f t="shared" si="0"/>
        <v>1112</v>
      </c>
    </row>
    <row r="34" spans="1:9" s="243" customFormat="1" x14ac:dyDescent="0.2">
      <c r="A34" s="244">
        <v>19</v>
      </c>
      <c r="B34" s="253" t="s">
        <v>171</v>
      </c>
      <c r="C34" s="246" t="s">
        <v>137</v>
      </c>
      <c r="D34" s="247"/>
      <c r="E34" s="246"/>
      <c r="F34" s="248"/>
      <c r="G34" s="247" t="s">
        <v>172</v>
      </c>
      <c r="H34" s="246">
        <v>54659.25</v>
      </c>
      <c r="I34" s="249">
        <f t="shared" si="0"/>
        <v>918</v>
      </c>
    </row>
    <row r="35" spans="1:9" s="243" customFormat="1" ht="38.25" x14ac:dyDescent="0.2">
      <c r="A35" s="244">
        <v>20</v>
      </c>
      <c r="B35" s="253" t="s">
        <v>173</v>
      </c>
      <c r="C35" s="246" t="s">
        <v>134</v>
      </c>
      <c r="D35" s="247"/>
      <c r="E35" s="246"/>
      <c r="F35" s="248"/>
      <c r="G35" s="247" t="s">
        <v>174</v>
      </c>
      <c r="H35" s="246">
        <v>2365.3000000000002</v>
      </c>
      <c r="I35" s="249">
        <f t="shared" si="0"/>
        <v>402</v>
      </c>
    </row>
    <row r="36" spans="1:9" s="243" customFormat="1" ht="25.5" x14ac:dyDescent="0.2">
      <c r="A36" s="244">
        <v>21</v>
      </c>
      <c r="B36" s="253" t="s">
        <v>175</v>
      </c>
      <c r="C36" s="246" t="s">
        <v>137</v>
      </c>
      <c r="D36" s="247"/>
      <c r="E36" s="246"/>
      <c r="F36" s="248"/>
      <c r="G36" s="247" t="s">
        <v>176</v>
      </c>
      <c r="H36" s="246">
        <v>51711.86</v>
      </c>
      <c r="I36" s="249">
        <f t="shared" si="0"/>
        <v>6790</v>
      </c>
    </row>
    <row r="37" spans="1:9" s="243" customFormat="1" x14ac:dyDescent="0.2">
      <c r="A37" s="244">
        <v>22</v>
      </c>
      <c r="B37" s="253" t="s">
        <v>177</v>
      </c>
      <c r="C37" s="246" t="s">
        <v>137</v>
      </c>
      <c r="D37" s="247"/>
      <c r="E37" s="246"/>
      <c r="F37" s="248"/>
      <c r="G37" s="247" t="s">
        <v>178</v>
      </c>
      <c r="H37" s="246">
        <v>66708.31</v>
      </c>
      <c r="I37" s="249">
        <f t="shared" si="0"/>
        <v>2675</v>
      </c>
    </row>
    <row r="38" spans="1:9" s="243" customFormat="1" x14ac:dyDescent="0.2">
      <c r="A38" s="244">
        <v>23</v>
      </c>
      <c r="B38" s="256" t="s">
        <v>179</v>
      </c>
      <c r="C38" s="246" t="s">
        <v>137</v>
      </c>
      <c r="D38" s="247"/>
      <c r="E38" s="246"/>
      <c r="F38" s="248"/>
      <c r="G38" s="247" t="s">
        <v>180</v>
      </c>
      <c r="H38" s="246">
        <v>51711.86</v>
      </c>
      <c r="I38" s="249">
        <f t="shared" si="0"/>
        <v>584</v>
      </c>
    </row>
    <row r="39" spans="1:9" s="243" customFormat="1" x14ac:dyDescent="0.2">
      <c r="A39" s="244">
        <v>24</v>
      </c>
      <c r="B39" s="256" t="s">
        <v>181</v>
      </c>
      <c r="C39" s="246" t="s">
        <v>137</v>
      </c>
      <c r="D39" s="247"/>
      <c r="E39" s="246"/>
      <c r="F39" s="248"/>
      <c r="G39" s="247" t="s">
        <v>182</v>
      </c>
      <c r="H39" s="246">
        <v>77548.710000000006</v>
      </c>
      <c r="I39" s="249">
        <f t="shared" si="0"/>
        <v>31826</v>
      </c>
    </row>
    <row r="40" spans="1:9" s="243" customFormat="1" x14ac:dyDescent="0.2">
      <c r="A40" s="244">
        <v>25</v>
      </c>
      <c r="B40" s="256" t="s">
        <v>183</v>
      </c>
      <c r="C40" s="246" t="s">
        <v>137</v>
      </c>
      <c r="D40" s="247"/>
      <c r="E40" s="246"/>
      <c r="F40" s="248"/>
      <c r="G40" s="247" t="s">
        <v>184</v>
      </c>
      <c r="H40" s="246">
        <v>55542.37</v>
      </c>
      <c r="I40" s="249">
        <f t="shared" si="0"/>
        <v>89</v>
      </c>
    </row>
    <row r="41" spans="1:9" s="243" customFormat="1" ht="89.25" x14ac:dyDescent="0.2">
      <c r="A41" s="244">
        <v>26</v>
      </c>
      <c r="B41" s="256" t="s">
        <v>185</v>
      </c>
      <c r="C41" s="246" t="s">
        <v>137</v>
      </c>
      <c r="D41" s="247"/>
      <c r="E41" s="246"/>
      <c r="F41" s="248"/>
      <c r="G41" s="247" t="s">
        <v>142</v>
      </c>
      <c r="H41" s="246">
        <v>68427.88</v>
      </c>
      <c r="I41" s="249">
        <f t="shared" si="0"/>
        <v>1615</v>
      </c>
    </row>
    <row r="42" spans="1:9" s="243" customFormat="1" x14ac:dyDescent="0.2">
      <c r="A42" s="244">
        <v>27</v>
      </c>
      <c r="B42" s="250" t="s">
        <v>186</v>
      </c>
      <c r="C42" s="251" t="s">
        <v>137</v>
      </c>
      <c r="D42" s="252" t="s">
        <v>187</v>
      </c>
      <c r="E42" s="251">
        <v>40000</v>
      </c>
      <c r="F42" s="254">
        <f>D42*E42</f>
        <v>6072</v>
      </c>
      <c r="G42" s="252"/>
      <c r="H42" s="251"/>
      <c r="I42" s="249"/>
    </row>
    <row r="43" spans="1:9" s="243" customFormat="1" ht="25.5" x14ac:dyDescent="0.2">
      <c r="A43" s="244">
        <v>28</v>
      </c>
      <c r="B43" s="256" t="s">
        <v>188</v>
      </c>
      <c r="C43" s="246" t="s">
        <v>137</v>
      </c>
      <c r="D43" s="247"/>
      <c r="E43" s="246"/>
      <c r="F43" s="248"/>
      <c r="G43" s="247" t="s">
        <v>189</v>
      </c>
      <c r="H43" s="246">
        <v>192816.3</v>
      </c>
      <c r="I43" s="249">
        <f t="shared" si="0"/>
        <v>1812</v>
      </c>
    </row>
    <row r="44" spans="1:9" s="243" customFormat="1" ht="38.25" x14ac:dyDescent="0.2">
      <c r="A44" s="244">
        <v>29</v>
      </c>
      <c r="B44" s="256" t="s">
        <v>190</v>
      </c>
      <c r="C44" s="246" t="s">
        <v>191</v>
      </c>
      <c r="D44" s="247"/>
      <c r="E44" s="246"/>
      <c r="F44" s="248"/>
      <c r="G44" s="247" t="s">
        <v>192</v>
      </c>
      <c r="H44" s="246">
        <v>497.53</v>
      </c>
      <c r="I44" s="249">
        <f t="shared" si="0"/>
        <v>7960</v>
      </c>
    </row>
    <row r="45" spans="1:9" s="243" customFormat="1" x14ac:dyDescent="0.2">
      <c r="A45" s="244">
        <v>30</v>
      </c>
      <c r="B45" s="256" t="s">
        <v>193</v>
      </c>
      <c r="C45" s="246" t="s">
        <v>191</v>
      </c>
      <c r="D45" s="247"/>
      <c r="E45" s="246"/>
      <c r="F45" s="248"/>
      <c r="G45" s="247" t="s">
        <v>194</v>
      </c>
      <c r="H45" s="246">
        <v>37.270000000000003</v>
      </c>
      <c r="I45" s="249">
        <f t="shared" si="0"/>
        <v>24598</v>
      </c>
    </row>
    <row r="46" spans="1:9" s="243" customFormat="1" ht="25.5" x14ac:dyDescent="0.2">
      <c r="A46" s="244">
        <v>31</v>
      </c>
      <c r="B46" s="256" t="s">
        <v>195</v>
      </c>
      <c r="C46" s="246" t="s">
        <v>196</v>
      </c>
      <c r="D46" s="247"/>
      <c r="E46" s="246"/>
      <c r="F46" s="248"/>
      <c r="G46" s="247" t="s">
        <v>197</v>
      </c>
      <c r="H46" s="246">
        <v>3.49</v>
      </c>
      <c r="I46" s="249">
        <f t="shared" si="0"/>
        <v>2401</v>
      </c>
    </row>
    <row r="47" spans="1:9" s="243" customFormat="1" x14ac:dyDescent="0.2">
      <c r="A47" s="244">
        <v>32</v>
      </c>
      <c r="B47" s="253" t="s">
        <v>198</v>
      </c>
      <c r="C47" s="246" t="s">
        <v>199</v>
      </c>
      <c r="D47" s="247" t="s">
        <v>200</v>
      </c>
      <c r="E47" s="246">
        <v>51</v>
      </c>
      <c r="F47" s="254">
        <f>D47*E47</f>
        <v>25500</v>
      </c>
      <c r="G47" s="247"/>
      <c r="H47" s="246"/>
      <c r="I47" s="249"/>
    </row>
    <row r="48" spans="1:9" s="243" customFormat="1" x14ac:dyDescent="0.2">
      <c r="A48" s="244">
        <v>33</v>
      </c>
      <c r="B48" s="253" t="s">
        <v>201</v>
      </c>
      <c r="C48" s="246" t="s">
        <v>199</v>
      </c>
      <c r="D48" s="247" t="s">
        <v>200</v>
      </c>
      <c r="E48" s="246">
        <v>63</v>
      </c>
      <c r="F48" s="254">
        <f>D48*E48</f>
        <v>31500</v>
      </c>
      <c r="G48" s="247"/>
      <c r="H48" s="246"/>
      <c r="I48" s="249"/>
    </row>
    <row r="49" spans="1:12" s="243" customFormat="1" x14ac:dyDescent="0.2">
      <c r="A49" s="244">
        <v>34</v>
      </c>
      <c r="B49" s="256" t="s">
        <v>202</v>
      </c>
      <c r="C49" s="246" t="s">
        <v>199</v>
      </c>
      <c r="D49" s="247" t="s">
        <v>203</v>
      </c>
      <c r="E49" s="246">
        <v>235</v>
      </c>
      <c r="F49" s="254">
        <f>D49*E49</f>
        <v>75200</v>
      </c>
      <c r="G49" s="247"/>
      <c r="H49" s="246"/>
      <c r="I49" s="249"/>
    </row>
    <row r="50" spans="1:12" s="243" customFormat="1" x14ac:dyDescent="0.2">
      <c r="A50" s="244">
        <v>35</v>
      </c>
      <c r="B50" s="256" t="s">
        <v>204</v>
      </c>
      <c r="C50" s="246" t="s">
        <v>137</v>
      </c>
      <c r="D50" s="247"/>
      <c r="E50" s="246"/>
      <c r="F50" s="248"/>
      <c r="G50" s="247" t="s">
        <v>205</v>
      </c>
      <c r="H50" s="246">
        <v>139347.51</v>
      </c>
      <c r="I50" s="249">
        <f t="shared" si="0"/>
        <v>11622</v>
      </c>
    </row>
    <row r="51" spans="1:12" s="243" customFormat="1" x14ac:dyDescent="0.2">
      <c r="A51" s="244">
        <v>36</v>
      </c>
      <c r="B51" s="256" t="s">
        <v>206</v>
      </c>
      <c r="C51" s="246" t="s">
        <v>191</v>
      </c>
      <c r="D51" s="247" t="s">
        <v>207</v>
      </c>
      <c r="E51" s="246">
        <v>295</v>
      </c>
      <c r="F51" s="257">
        <f>D51*E51</f>
        <v>47200</v>
      </c>
      <c r="G51" s="247"/>
      <c r="H51" s="246"/>
      <c r="I51" s="249"/>
    </row>
    <row r="52" spans="1:12" s="243" customFormat="1" x14ac:dyDescent="0.2">
      <c r="A52" s="244">
        <v>37</v>
      </c>
      <c r="B52" s="256" t="s">
        <v>208</v>
      </c>
      <c r="C52" s="246" t="s">
        <v>191</v>
      </c>
      <c r="D52" s="247" t="s">
        <v>209</v>
      </c>
      <c r="E52" s="246">
        <v>65</v>
      </c>
      <c r="F52" s="258">
        <f>D52*E52</f>
        <v>6500</v>
      </c>
      <c r="G52" s="247"/>
      <c r="H52" s="246"/>
      <c r="I52" s="249"/>
    </row>
    <row r="53" spans="1:12" s="243" customFormat="1" x14ac:dyDescent="0.2">
      <c r="A53" s="244">
        <v>38</v>
      </c>
      <c r="B53" s="253" t="s">
        <v>210</v>
      </c>
      <c r="C53" s="246" t="s">
        <v>137</v>
      </c>
      <c r="D53" s="247" t="s">
        <v>211</v>
      </c>
      <c r="E53" s="246">
        <v>37000</v>
      </c>
      <c r="F53" s="257">
        <f>D53*E53</f>
        <v>811</v>
      </c>
      <c r="G53" s="247"/>
      <c r="H53" s="246"/>
      <c r="I53" s="249"/>
    </row>
    <row r="54" spans="1:12" s="243" customFormat="1" x14ac:dyDescent="0.2">
      <c r="A54" s="244">
        <v>39</v>
      </c>
      <c r="B54" s="253" t="s">
        <v>212</v>
      </c>
      <c r="C54" s="246" t="s">
        <v>137</v>
      </c>
      <c r="D54" s="247" t="s">
        <v>213</v>
      </c>
      <c r="E54" s="246">
        <v>44000</v>
      </c>
      <c r="F54" s="257">
        <f>D54*E54</f>
        <v>61769</v>
      </c>
      <c r="G54" s="247"/>
      <c r="H54" s="248"/>
      <c r="I54" s="249"/>
    </row>
    <row r="55" spans="1:12" s="243" customFormat="1" x14ac:dyDescent="0.2">
      <c r="A55" s="244">
        <v>40</v>
      </c>
      <c r="B55" s="253" t="s">
        <v>214</v>
      </c>
      <c r="C55" s="246" t="s">
        <v>137</v>
      </c>
      <c r="D55" s="247" t="s">
        <v>215</v>
      </c>
      <c r="E55" s="246">
        <v>40000</v>
      </c>
      <c r="F55" s="257">
        <f t="shared" ref="F55:F64" si="1">D55*E55</f>
        <v>19564</v>
      </c>
      <c r="G55" s="247"/>
      <c r="H55" s="246"/>
      <c r="I55" s="249"/>
    </row>
    <row r="56" spans="1:12" s="243" customFormat="1" x14ac:dyDescent="0.2">
      <c r="A56" s="244">
        <v>41</v>
      </c>
      <c r="B56" s="253" t="s">
        <v>216</v>
      </c>
      <c r="C56" s="246" t="s">
        <v>137</v>
      </c>
      <c r="D56" s="247" t="s">
        <v>217</v>
      </c>
      <c r="E56" s="246">
        <v>40000</v>
      </c>
      <c r="F56" s="257">
        <f t="shared" si="1"/>
        <v>41861</v>
      </c>
      <c r="G56" s="247"/>
      <c r="H56" s="246"/>
      <c r="I56" s="249"/>
    </row>
    <row r="57" spans="1:12" s="243" customFormat="1" x14ac:dyDescent="0.2">
      <c r="A57" s="244">
        <v>42</v>
      </c>
      <c r="B57" s="253" t="s">
        <v>218</v>
      </c>
      <c r="C57" s="246" t="s">
        <v>137</v>
      </c>
      <c r="D57" s="247" t="s">
        <v>219</v>
      </c>
      <c r="E57" s="246">
        <v>43200</v>
      </c>
      <c r="F57" s="257">
        <f t="shared" si="1"/>
        <v>5443</v>
      </c>
      <c r="G57" s="247"/>
      <c r="H57" s="246"/>
      <c r="I57" s="249"/>
    </row>
    <row r="58" spans="1:12" s="243" customFormat="1" x14ac:dyDescent="0.2">
      <c r="A58" s="244">
        <v>43</v>
      </c>
      <c r="B58" s="253" t="s">
        <v>220</v>
      </c>
      <c r="C58" s="246" t="s">
        <v>137</v>
      </c>
      <c r="D58" s="247"/>
      <c r="E58" s="246"/>
      <c r="F58" s="257"/>
      <c r="G58" s="247" t="s">
        <v>221</v>
      </c>
      <c r="H58" s="246">
        <v>61750.92</v>
      </c>
      <c r="I58" s="249">
        <f t="shared" si="0"/>
        <v>5187</v>
      </c>
    </row>
    <row r="59" spans="1:12" s="243" customFormat="1" x14ac:dyDescent="0.2">
      <c r="A59" s="244">
        <v>44</v>
      </c>
      <c r="B59" s="253" t="s">
        <v>222</v>
      </c>
      <c r="C59" s="246" t="s">
        <v>137</v>
      </c>
      <c r="D59" s="247" t="s">
        <v>223</v>
      </c>
      <c r="E59" s="246">
        <v>42000</v>
      </c>
      <c r="F59" s="257">
        <f t="shared" si="1"/>
        <v>55324</v>
      </c>
      <c r="G59" s="247"/>
      <c r="H59" s="246"/>
      <c r="I59" s="249"/>
    </row>
    <row r="60" spans="1:12" s="243" customFormat="1" x14ac:dyDescent="0.2">
      <c r="A60" s="244">
        <v>45</v>
      </c>
      <c r="B60" s="253" t="s">
        <v>224</v>
      </c>
      <c r="C60" s="246" t="s">
        <v>137</v>
      </c>
      <c r="D60" s="247" t="s">
        <v>225</v>
      </c>
      <c r="E60" s="246">
        <v>45500</v>
      </c>
      <c r="F60" s="257">
        <f t="shared" si="1"/>
        <v>1207</v>
      </c>
      <c r="G60" s="247"/>
      <c r="H60" s="246"/>
      <c r="I60" s="249"/>
      <c r="L60" s="259"/>
    </row>
    <row r="61" spans="1:12" s="243" customFormat="1" ht="25.5" x14ac:dyDescent="0.2">
      <c r="A61" s="244">
        <v>46</v>
      </c>
      <c r="B61" s="253" t="s">
        <v>226</v>
      </c>
      <c r="C61" s="246" t="s">
        <v>227</v>
      </c>
      <c r="D61" s="247" t="s">
        <v>228</v>
      </c>
      <c r="E61" s="246">
        <v>1070</v>
      </c>
      <c r="F61" s="254">
        <f t="shared" si="1"/>
        <v>1562950</v>
      </c>
      <c r="G61" s="247"/>
      <c r="H61" s="248"/>
      <c r="I61" s="249"/>
    </row>
    <row r="62" spans="1:12" s="243" customFormat="1" ht="25.5" x14ac:dyDescent="0.2">
      <c r="A62" s="244">
        <v>47</v>
      </c>
      <c r="B62" s="253" t="s">
        <v>229</v>
      </c>
      <c r="C62" s="246" t="s">
        <v>227</v>
      </c>
      <c r="D62" s="247" t="s">
        <v>230</v>
      </c>
      <c r="E62" s="246">
        <v>1410</v>
      </c>
      <c r="F62" s="254">
        <f t="shared" si="1"/>
        <v>1729574</v>
      </c>
      <c r="G62" s="247"/>
      <c r="H62" s="248"/>
      <c r="I62" s="249"/>
    </row>
    <row r="63" spans="1:12" s="243" customFormat="1" ht="25.5" x14ac:dyDescent="0.2">
      <c r="A63" s="244">
        <v>48</v>
      </c>
      <c r="B63" s="253" t="s">
        <v>231</v>
      </c>
      <c r="C63" s="246" t="s">
        <v>227</v>
      </c>
      <c r="D63" s="247" t="s">
        <v>232</v>
      </c>
      <c r="E63" s="246">
        <v>2500</v>
      </c>
      <c r="F63" s="254">
        <f t="shared" si="1"/>
        <v>363600</v>
      </c>
      <c r="G63" s="247"/>
      <c r="H63" s="248"/>
      <c r="I63" s="249"/>
    </row>
    <row r="64" spans="1:12" s="243" customFormat="1" ht="51" x14ac:dyDescent="0.2">
      <c r="A64" s="244">
        <v>49</v>
      </c>
      <c r="B64" s="253" t="s">
        <v>233</v>
      </c>
      <c r="C64" s="246" t="s">
        <v>137</v>
      </c>
      <c r="D64" s="247" t="s">
        <v>234</v>
      </c>
      <c r="E64" s="246">
        <v>196000</v>
      </c>
      <c r="F64" s="254">
        <f t="shared" si="1"/>
        <v>682261</v>
      </c>
      <c r="G64" s="247"/>
      <c r="H64" s="246"/>
      <c r="I64" s="254"/>
    </row>
    <row r="65" spans="1:9" s="243" customFormat="1" x14ac:dyDescent="0.2">
      <c r="A65" s="244">
        <v>50</v>
      </c>
      <c r="B65" s="253" t="s">
        <v>235</v>
      </c>
      <c r="C65" s="246" t="s">
        <v>191</v>
      </c>
      <c r="D65" s="247" t="s">
        <v>209</v>
      </c>
      <c r="E65" s="246">
        <v>107</v>
      </c>
      <c r="F65" s="254">
        <f>D65*E65</f>
        <v>10700</v>
      </c>
      <c r="G65" s="247"/>
      <c r="H65" s="246"/>
      <c r="I65" s="249"/>
    </row>
    <row r="66" spans="1:9" s="243" customFormat="1" x14ac:dyDescent="0.2">
      <c r="A66" s="244">
        <v>51</v>
      </c>
      <c r="B66" s="253" t="s">
        <v>236</v>
      </c>
      <c r="C66" s="246" t="s">
        <v>191</v>
      </c>
      <c r="D66" s="247"/>
      <c r="E66" s="246"/>
      <c r="F66" s="248"/>
      <c r="G66" s="247" t="s">
        <v>237</v>
      </c>
      <c r="H66" s="246">
        <v>290</v>
      </c>
      <c r="I66" s="249">
        <f t="shared" si="0"/>
        <v>8700</v>
      </c>
    </row>
    <row r="67" spans="1:9" s="243" customFormat="1" ht="25.5" x14ac:dyDescent="0.2">
      <c r="A67" s="244">
        <v>52</v>
      </c>
      <c r="B67" s="253" t="s">
        <v>238</v>
      </c>
      <c r="C67" s="246" t="s">
        <v>191</v>
      </c>
      <c r="D67" s="247" t="s">
        <v>192</v>
      </c>
      <c r="E67" s="246">
        <v>184</v>
      </c>
      <c r="F67" s="254">
        <f>D67*E67</f>
        <v>2944</v>
      </c>
      <c r="G67" s="247"/>
      <c r="H67" s="246"/>
      <c r="I67" s="249"/>
    </row>
    <row r="68" spans="1:9" s="243" customFormat="1" x14ac:dyDescent="0.2">
      <c r="A68" s="244">
        <v>53</v>
      </c>
      <c r="B68" s="253" t="s">
        <v>239</v>
      </c>
      <c r="C68" s="246" t="s">
        <v>191</v>
      </c>
      <c r="D68" s="247" t="s">
        <v>209</v>
      </c>
      <c r="E68" s="246">
        <v>365</v>
      </c>
      <c r="F68" s="254">
        <f>D68*E68</f>
        <v>36500</v>
      </c>
      <c r="G68" s="247"/>
      <c r="H68" s="246"/>
      <c r="I68" s="249"/>
    </row>
    <row r="69" spans="1:9" s="243" customFormat="1" x14ac:dyDescent="0.2">
      <c r="A69" s="244">
        <v>54</v>
      </c>
      <c r="B69" s="253" t="s">
        <v>240</v>
      </c>
      <c r="C69" s="246" t="s">
        <v>191</v>
      </c>
      <c r="D69" s="247"/>
      <c r="E69" s="246"/>
      <c r="F69" s="248"/>
      <c r="G69" s="247" t="s">
        <v>241</v>
      </c>
      <c r="H69" s="246">
        <v>80</v>
      </c>
      <c r="I69" s="249">
        <f>G69*H69</f>
        <v>24000</v>
      </c>
    </row>
    <row r="70" spans="1:9" s="243" customFormat="1" x14ac:dyDescent="0.2">
      <c r="A70" s="404" t="s">
        <v>242</v>
      </c>
      <c r="B70" s="405"/>
      <c r="C70" s="406"/>
      <c r="D70" s="260"/>
      <c r="E70" s="261"/>
      <c r="F70" s="262">
        <f>SUM(F17:F69)</f>
        <v>4770563</v>
      </c>
      <c r="G70" s="263"/>
      <c r="H70" s="264"/>
      <c r="I70" s="265">
        <f>SUM(I16:I69)</f>
        <v>175611</v>
      </c>
    </row>
    <row r="71" spans="1:9" s="243" customFormat="1" x14ac:dyDescent="0.2">
      <c r="A71" s="407" t="s">
        <v>243</v>
      </c>
      <c r="B71" s="408"/>
      <c r="C71" s="408"/>
      <c r="D71" s="408"/>
      <c r="E71" s="408"/>
      <c r="F71" s="408"/>
      <c r="G71" s="408"/>
      <c r="H71" s="408"/>
      <c r="I71" s="409"/>
    </row>
    <row r="72" spans="1:9" s="243" customFormat="1" x14ac:dyDescent="0.2">
      <c r="A72" s="244" t="s">
        <v>244</v>
      </c>
      <c r="B72" s="245" t="s">
        <v>245</v>
      </c>
      <c r="C72" s="246" t="s">
        <v>191</v>
      </c>
      <c r="D72" s="247">
        <v>3</v>
      </c>
      <c r="E72" s="266"/>
      <c r="F72" s="266"/>
      <c r="G72" s="267"/>
      <c r="H72" s="268"/>
      <c r="I72" s="269"/>
    </row>
    <row r="73" spans="1:9" x14ac:dyDescent="0.2">
      <c r="A73" s="270"/>
      <c r="B73" s="270"/>
      <c r="C73" s="270"/>
      <c r="D73" s="270"/>
      <c r="E73" s="271"/>
      <c r="F73" s="270"/>
      <c r="G73" s="270"/>
      <c r="H73" s="270"/>
      <c r="I73" s="270"/>
    </row>
    <row r="74" spans="1:9" x14ac:dyDescent="0.2">
      <c r="A74" s="270" t="s">
        <v>246</v>
      </c>
      <c r="B74" s="270"/>
      <c r="C74" s="270"/>
      <c r="D74" s="270"/>
      <c r="E74" s="271"/>
      <c r="F74" s="270"/>
      <c r="G74" s="270"/>
      <c r="H74" s="270"/>
      <c r="I74" s="270"/>
    </row>
    <row r="75" spans="1:9" x14ac:dyDescent="0.2">
      <c r="A75" s="270"/>
      <c r="B75" s="270"/>
      <c r="C75" s="270"/>
      <c r="D75" s="270"/>
      <c r="E75" s="271"/>
      <c r="F75" s="270"/>
      <c r="G75" s="270"/>
      <c r="H75" s="270"/>
      <c r="I75" s="270"/>
    </row>
    <row r="76" spans="1:9" ht="15.75" x14ac:dyDescent="0.25">
      <c r="A76" s="270"/>
      <c r="B76" s="272" t="s">
        <v>247</v>
      </c>
      <c r="C76" s="273"/>
      <c r="D76" s="274"/>
      <c r="E76" s="275"/>
      <c r="F76" s="276"/>
      <c r="G76" s="276" t="s">
        <v>248</v>
      </c>
      <c r="H76" s="277"/>
      <c r="I76" s="277"/>
    </row>
    <row r="77" spans="1:9" ht="15.75" x14ac:dyDescent="0.25">
      <c r="A77" s="270"/>
      <c r="B77" s="278"/>
      <c r="C77" s="279"/>
      <c r="D77" s="274"/>
      <c r="E77" s="280"/>
      <c r="F77" s="281"/>
      <c r="G77" s="281"/>
      <c r="H77" s="277"/>
      <c r="I77" s="277"/>
    </row>
    <row r="78" spans="1:9" ht="15.75" x14ac:dyDescent="0.25">
      <c r="A78" s="270"/>
      <c r="B78" s="274" t="s">
        <v>249</v>
      </c>
      <c r="C78" s="274"/>
      <c r="D78" s="274"/>
      <c r="E78" s="282"/>
      <c r="F78" s="283"/>
      <c r="G78" s="283" t="s">
        <v>250</v>
      </c>
      <c r="H78" s="277"/>
      <c r="I78" s="277"/>
    </row>
    <row r="79" spans="1:9" ht="15.75" x14ac:dyDescent="0.25">
      <c r="A79" s="270"/>
      <c r="B79" s="273"/>
      <c r="C79" s="279"/>
      <c r="D79" s="274"/>
      <c r="E79" s="280"/>
      <c r="F79" s="281"/>
      <c r="G79" s="281"/>
      <c r="H79" s="277"/>
      <c r="I79" s="277"/>
    </row>
    <row r="80" spans="1:9" ht="15.75" x14ac:dyDescent="0.25">
      <c r="A80" s="270"/>
      <c r="B80" s="273" t="s">
        <v>251</v>
      </c>
      <c r="C80" s="279"/>
      <c r="D80" s="274"/>
      <c r="E80" s="280"/>
      <c r="F80" s="276"/>
      <c r="G80" s="276" t="s">
        <v>252</v>
      </c>
      <c r="H80" s="277"/>
      <c r="I80" s="277"/>
    </row>
    <row r="81" spans="1:10" ht="15.75" x14ac:dyDescent="0.25">
      <c r="A81" s="270"/>
      <c r="B81" s="273"/>
      <c r="C81" s="279"/>
      <c r="D81" s="274"/>
      <c r="E81" s="280"/>
      <c r="F81" s="276"/>
      <c r="G81" s="276"/>
      <c r="H81" s="277"/>
      <c r="I81" s="277"/>
    </row>
    <row r="82" spans="1:10" ht="15.75" x14ac:dyDescent="0.2">
      <c r="A82" s="270"/>
      <c r="B82" s="284" t="s">
        <v>253</v>
      </c>
      <c r="C82" s="285"/>
      <c r="D82" s="285"/>
      <c r="E82" s="285"/>
      <c r="F82" s="410" t="s">
        <v>254</v>
      </c>
      <c r="G82" s="410"/>
      <c r="H82" s="285"/>
      <c r="I82" s="285"/>
      <c r="J82" s="285"/>
    </row>
    <row r="83" spans="1:10" ht="15.75" x14ac:dyDescent="0.25">
      <c r="A83" s="270"/>
      <c r="B83" s="286"/>
      <c r="C83" s="287"/>
      <c r="D83" s="274"/>
      <c r="E83" s="288"/>
      <c r="F83" s="289"/>
      <c r="G83" s="289"/>
      <c r="H83" s="277"/>
      <c r="I83" s="277"/>
    </row>
    <row r="84" spans="1:10" ht="15.75" x14ac:dyDescent="0.25">
      <c r="A84" s="270"/>
      <c r="B84" s="290" t="s">
        <v>255</v>
      </c>
      <c r="C84" s="290"/>
      <c r="D84" s="274"/>
      <c r="E84" s="291"/>
      <c r="F84" s="292"/>
      <c r="G84" s="292" t="s">
        <v>256</v>
      </c>
      <c r="H84" s="277"/>
      <c r="I84" s="277"/>
    </row>
    <row r="85" spans="1:10" ht="15.75" x14ac:dyDescent="0.25">
      <c r="B85" s="274"/>
      <c r="C85" s="274"/>
      <c r="D85" s="274"/>
      <c r="E85" s="293"/>
      <c r="F85" s="274"/>
    </row>
  </sheetData>
  <mergeCells count="15">
    <mergeCell ref="B10:H10"/>
    <mergeCell ref="A1:I1"/>
    <mergeCell ref="D2:F2"/>
    <mergeCell ref="E3:F3"/>
    <mergeCell ref="A8:I8"/>
    <mergeCell ref="A9:I9"/>
    <mergeCell ref="A70:C70"/>
    <mergeCell ref="A71:I71"/>
    <mergeCell ref="F82:G82"/>
    <mergeCell ref="A12:A14"/>
    <mergeCell ref="B12:B14"/>
    <mergeCell ref="C12:C14"/>
    <mergeCell ref="D12:I12"/>
    <mergeCell ref="D13:F13"/>
    <mergeCell ref="G13:I13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8.2.</vt:lpstr>
      <vt:lpstr>Приложение 1 к форме 8.2.</vt:lpstr>
      <vt:lpstr>Приложение 2 к форме 8.2</vt:lpstr>
      <vt:lpstr>приложение 3 к форме 8.2.</vt:lpstr>
      <vt:lpstr>'Приложение 2 к форме 8.2'!Заголовки_для_печати</vt:lpstr>
      <vt:lpstr>'Приложение 2 к форме 8.2'!Область_печати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Ольга Николаевна Скляренко</cp:lastModifiedBy>
  <cp:lastPrinted>2015-04-07T03:32:03Z</cp:lastPrinted>
  <dcterms:created xsi:type="dcterms:W3CDTF">2013-07-09T08:25:33Z</dcterms:created>
  <dcterms:modified xsi:type="dcterms:W3CDTF">2015-09-22T03:31:37Z</dcterms:modified>
</cp:coreProperties>
</file>