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80" windowWidth="19440" windowHeight="9150" tabRatio="771"/>
  </bookViews>
  <sheets>
    <sheet name="РДЦ" sheetId="1" r:id="rId1"/>
    <sheet name="Прил 1" sheetId="5" r:id="rId2"/>
    <sheet name="Прил 2" sheetId="6" r:id="rId3"/>
    <sheet name="Прил 3" sheetId="4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 localSheetId="2">#REF!</definedName>
    <definedName name="_1Excel_BuiltIn_Print_Area_4_1">#REF!</definedName>
    <definedName name="_2Excel_BuiltIn_Print_Area_5_1" localSheetId="2">#REF!</definedName>
    <definedName name="_2Excel_BuiltIn_Print_Area_5_1">#REF!</definedName>
    <definedName name="_3Excel_BuiltIn_Print_Titles_2_1" localSheetId="2">#REF!</definedName>
    <definedName name="_3Excel_BuiltIn_Print_Titles_2_1">#REF!</definedName>
    <definedName name="_4Excel_BuiltIn_Print_Titles_3_1" localSheetId="2">#REF!</definedName>
    <definedName name="_4Excel_BuiltIn_Print_Titles_3_1">#REF!</definedName>
    <definedName name="DATE_1">#N/A</definedName>
    <definedName name="deviation1" localSheetId="2">#REF!</definedName>
    <definedName name="deviation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 localSheetId="2">#REF!</definedName>
    <definedName name="Excel_BuiltIn_Print_Area_6">#REF!</definedName>
    <definedName name="Excel_BuiltIn_Print_Titles_2" localSheetId="2">#REF!</definedName>
    <definedName name="Excel_BuiltIn_Print_Titles_2">#REF!</definedName>
    <definedName name="Excel_BuiltIn_Print_Titles_3" localSheetId="2">#REF!</definedName>
    <definedName name="Excel_BuiltIn_Print_Titles_3">#REF!</definedName>
    <definedName name="блок" localSheetId="2">#REF!</definedName>
    <definedName name="блок">#REF!</definedName>
    <definedName name="весмп" localSheetId="2">#REF!</definedName>
    <definedName name="весмп">#REF!</definedName>
    <definedName name="врем" localSheetId="2">#REF!</definedName>
    <definedName name="врем">#REF!</definedName>
    <definedName name="высл" localSheetId="2">#REF!</definedName>
    <definedName name="высл">#REF!</definedName>
    <definedName name="ггг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>#REF!</definedName>
    <definedName name="дол" localSheetId="2">#REF!</definedName>
    <definedName name="дол">#REF!</definedName>
    <definedName name="допотп" localSheetId="2">#REF!</definedName>
    <definedName name="допотп">#REF!</definedName>
    <definedName name="ДЦ1" localSheetId="2">#REF!</definedName>
    <definedName name="ДЦ1">#REF!</definedName>
    <definedName name="ДЦ10" localSheetId="2">#REF!</definedName>
    <definedName name="ДЦ10">#REF!</definedName>
    <definedName name="ДЦ11" localSheetId="2">#REF!</definedName>
    <definedName name="ДЦ11">#REF!</definedName>
    <definedName name="ДЦ12" localSheetId="2">#REF!</definedName>
    <definedName name="ДЦ12">#REF!</definedName>
    <definedName name="ДЦ13" localSheetId="2">#REF!</definedName>
    <definedName name="ДЦ13">#REF!</definedName>
    <definedName name="ДЦ14" localSheetId="2">#REF!</definedName>
    <definedName name="ДЦ14">#REF!</definedName>
    <definedName name="ДЦ15" localSheetId="2">#REF!</definedName>
    <definedName name="ДЦ15">#REF!</definedName>
    <definedName name="ДЦ16" localSheetId="2">#REF!</definedName>
    <definedName name="ДЦ16">#REF!</definedName>
    <definedName name="ДЦ17" localSheetId="2">#REF!</definedName>
    <definedName name="ДЦ17">#REF!</definedName>
    <definedName name="ДЦ18" localSheetId="2">#REF!</definedName>
    <definedName name="ДЦ18">#REF!</definedName>
    <definedName name="ДЦ19" localSheetId="2">#REF!</definedName>
    <definedName name="ДЦ19">#REF!</definedName>
    <definedName name="ДЦ2" localSheetId="2">#REF!</definedName>
    <definedName name="ДЦ2">#REF!</definedName>
    <definedName name="ДЦ2_" localSheetId="2">#REF!</definedName>
    <definedName name="ДЦ2_">#REF!</definedName>
    <definedName name="ДЦ20" localSheetId="2">#REF!</definedName>
    <definedName name="ДЦ20">#REF!</definedName>
    <definedName name="ДЦ20_1" localSheetId="2">#REF!</definedName>
    <definedName name="ДЦ20_1">#REF!</definedName>
    <definedName name="ДЦ21" localSheetId="2">#REF!</definedName>
    <definedName name="ДЦ21">#REF!</definedName>
    <definedName name="ДЦ22" localSheetId="2">#REF!</definedName>
    <definedName name="ДЦ22">#REF!</definedName>
    <definedName name="ДЦ23" localSheetId="2">#REF!</definedName>
    <definedName name="ДЦ23">#REF!</definedName>
    <definedName name="ДЦ24" localSheetId="2">#REF!</definedName>
    <definedName name="ДЦ24">#REF!</definedName>
    <definedName name="ДЦ25" localSheetId="2">#REF!</definedName>
    <definedName name="ДЦ25">#REF!</definedName>
    <definedName name="ДЦ26" localSheetId="2">#REF!</definedName>
    <definedName name="ДЦ26">#REF!</definedName>
    <definedName name="ДЦ3" localSheetId="2">#REF!</definedName>
    <definedName name="ДЦ3">#REF!</definedName>
    <definedName name="ДЦ3_" localSheetId="2">#REF!</definedName>
    <definedName name="ДЦ3_">#REF!</definedName>
    <definedName name="ДЦ4" localSheetId="2">#REF!</definedName>
    <definedName name="ДЦ4">#REF!</definedName>
    <definedName name="ДЦ5" localSheetId="2">#REF!</definedName>
    <definedName name="ДЦ5">#REF!</definedName>
    <definedName name="ДЦ6" localSheetId="2">#REF!</definedName>
    <definedName name="ДЦ6">#REF!</definedName>
    <definedName name="ДЦ6_1" localSheetId="2">#REF!</definedName>
    <definedName name="ДЦ6_1">#REF!</definedName>
    <definedName name="ДЦ7" localSheetId="2">#REF!</definedName>
    <definedName name="ДЦ7">#REF!</definedName>
    <definedName name="ДЦ8" localSheetId="2">#REF!</definedName>
    <definedName name="ДЦ8">#REF!</definedName>
    <definedName name="ДЦ9" localSheetId="2">#REF!</definedName>
    <definedName name="ДЦ9">#REF!</definedName>
    <definedName name="емм" localSheetId="2">#REF!</definedName>
    <definedName name="емм">#REF!</definedName>
    <definedName name="_xlnm.Print_Titles" localSheetId="0">РДЦ!$10:$10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п" localSheetId="2">#REF!</definedName>
    <definedName name="зп">#REF!</definedName>
    <definedName name="зпмес" localSheetId="2">#REF!</definedName>
    <definedName name="зпмес">#REF!</definedName>
    <definedName name="зпо" localSheetId="2">#REF!</definedName>
    <definedName name="зпо">#REF!</definedName>
    <definedName name="зппр" localSheetId="2">#REF!</definedName>
    <definedName name="зппр">#REF!</definedName>
    <definedName name="зпч" localSheetId="2">#REF!</definedName>
    <definedName name="зпч">#REF!</definedName>
    <definedName name="зу" localSheetId="2">#REF!</definedName>
    <definedName name="зу">#REF!</definedName>
    <definedName name="и_н_п" localSheetId="2">#REF!</definedName>
    <definedName name="и_н_п">#REF!</definedName>
    <definedName name="изп" localSheetId="2">#REF!</definedName>
    <definedName name="изп">#REF!</definedName>
    <definedName name="имат" localSheetId="2">#REF!</definedName>
    <definedName name="имат">#REF!</definedName>
    <definedName name="иматзак" localSheetId="2">#REF!</definedName>
    <definedName name="иматзак">#REF!</definedName>
    <definedName name="иматпод" localSheetId="2">#REF!</definedName>
    <definedName name="иматпод">#REF!</definedName>
    <definedName name="имя" localSheetId="2">#REF!</definedName>
    <definedName name="имя">#REF!</definedName>
    <definedName name="Инвестор" localSheetId="2">#REF!</definedName>
    <definedName name="Инвестор">#REF!</definedName>
    <definedName name="инд1" localSheetId="2">#REF!</definedName>
    <definedName name="инд1">#REF!</definedName>
    <definedName name="инд11" localSheetId="2">#REF!</definedName>
    <definedName name="инд11">#REF!</definedName>
    <definedName name="инд12" localSheetId="2">#REF!</definedName>
    <definedName name="инд12">#REF!</definedName>
    <definedName name="инд13" localSheetId="2">#REF!</definedName>
    <definedName name="инд13">#REF!</definedName>
    <definedName name="инд3" localSheetId="2">#REF!</definedName>
    <definedName name="инд3">#REF!</definedName>
    <definedName name="инд4" localSheetId="2">#REF!</definedName>
    <definedName name="инд4">#REF!</definedName>
    <definedName name="инд5" localSheetId="2">#REF!</definedName>
    <definedName name="инд5">#REF!</definedName>
    <definedName name="инд6" localSheetId="2">#REF!</definedName>
    <definedName name="инд6">#REF!</definedName>
    <definedName name="инд7" localSheetId="2">#REF!</definedName>
    <definedName name="инд7">#REF!</definedName>
    <definedName name="инд8" localSheetId="2">#REF!</definedName>
    <definedName name="инд8">#REF!</definedName>
    <definedName name="инд9" localSheetId="2">#REF!</definedName>
    <definedName name="инд9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2">#REF!</definedName>
    <definedName name="Итого_ОЗП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2">#REF!</definedName>
    <definedName name="Итого_ПЗ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2">#REF!</definedName>
    <definedName name="иэмм">#REF!</definedName>
    <definedName name="к_ЗПМ" localSheetId="2">#REF!</definedName>
    <definedName name="к_ЗПМ">#REF!</definedName>
    <definedName name="к_МАТ" localSheetId="2">#REF!</definedName>
    <definedName name="к_МАТ">#REF!</definedName>
    <definedName name="к_ОЗП" localSheetId="2">#REF!</definedName>
    <definedName name="к_ОЗП">#REF!</definedName>
    <definedName name="к_ПЗ" localSheetId="2">#REF!</definedName>
    <definedName name="к_ПЗ">#REF!</definedName>
    <definedName name="к_ЭМ" localSheetId="2">#REF!</definedName>
    <definedName name="к_ЭМ">#REF!</definedName>
    <definedName name="кмм" localSheetId="2">#REF!</definedName>
    <definedName name="кмм">#REF!</definedName>
    <definedName name="кмо" localSheetId="2">#REF!</definedName>
    <definedName name="кмо">#REF!</definedName>
    <definedName name="кол" localSheetId="2">#REF!</definedName>
    <definedName name="кол">#REF!</definedName>
    <definedName name="лот1" localSheetId="2">#REF!</definedName>
    <definedName name="лот1">#REF!</definedName>
    <definedName name="м" localSheetId="2">#REF!</definedName>
    <definedName name="м">#REF!</definedName>
    <definedName name="м_лы_д_перевозки">#REF!</definedName>
    <definedName name="масмес" localSheetId="2">#REF!</definedName>
    <definedName name="масмес">#REF!</definedName>
    <definedName name="мат" localSheetId="2">#REF!</definedName>
    <definedName name="мат">#REF!</definedName>
    <definedName name="матз" localSheetId="2">#REF!</definedName>
    <definedName name="матз">#REF!</definedName>
    <definedName name="матпз" localSheetId="2">#REF!</definedName>
    <definedName name="матпз">#REF!</definedName>
    <definedName name="мех" localSheetId="2">#REF!</definedName>
    <definedName name="мех">#REF!</definedName>
    <definedName name="мз" localSheetId="2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2">#REF!</definedName>
    <definedName name="н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>#REF!</definedName>
    <definedName name="НДС" localSheetId="2">#REF!</definedName>
    <definedName name="НДС">#REF!</definedName>
    <definedName name="нет" localSheetId="2">#REF!</definedName>
    <definedName name="нет">#REF!</definedName>
    <definedName name="нзу" localSheetId="2">#REF!</definedName>
    <definedName name="нзу">#REF!</definedName>
    <definedName name="ннр" localSheetId="2">#REF!</definedName>
    <definedName name="ннр">#REF!</definedName>
    <definedName name="ннр0" localSheetId="2">#REF!</definedName>
    <definedName name="ннр0">#REF!</definedName>
    <definedName name="ннркс" localSheetId="2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2">#REF!</definedName>
    <definedName name="нр">#REF!</definedName>
    <definedName name="оборз" localSheetId="1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2">#REF!</definedName>
    <definedName name="Описание_объекта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>#REF!</definedName>
    <definedName name="Основание" localSheetId="2">#REF!</definedName>
    <definedName name="Основание">#REF!</definedName>
    <definedName name="отп" localSheetId="2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3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>#REF!</definedName>
    <definedName name="перм" localSheetId="1">#REF!</definedName>
    <definedName name="перм" localSheetId="2">#REF!</definedName>
    <definedName name="перм" localSheetId="3">#REF!</definedName>
    <definedName name="перм">#REF!</definedName>
    <definedName name="перо" localSheetId="2">#REF!</definedName>
    <definedName name="перо">#REF!</definedName>
    <definedName name="пЗуВр" localSheetId="2">#REF!</definedName>
    <definedName name="пЗуВр">#REF!</definedName>
    <definedName name="поток2" localSheetId="2">#REF!</definedName>
    <definedName name="поток2">#REF!</definedName>
    <definedName name="пПрВр" localSheetId="2">#REF!</definedName>
    <definedName name="пПрВр">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3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>#REF!</definedName>
    <definedName name="Проверил" localSheetId="2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3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2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2">#REF!</definedName>
    <definedName name="рк">#REF!</definedName>
    <definedName name="с" localSheetId="2">#REF!</definedName>
    <definedName name="с">#REF!</definedName>
    <definedName name="с21" localSheetId="2">#REF!</definedName>
    <definedName name="с21">#REF!</definedName>
    <definedName name="са" localSheetId="2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2">#REF!</definedName>
    <definedName name="сн">#REF!</definedName>
    <definedName name="сн_рк" localSheetId="2">#REF!</definedName>
    <definedName name="сн_рк">#REF!</definedName>
    <definedName name="Составил" localSheetId="2">#REF!</definedName>
    <definedName name="Составил">#REF!</definedName>
    <definedName name="сп" localSheetId="2">#REF!</definedName>
    <definedName name="сп">#REF!</definedName>
    <definedName name="ссммрр" localSheetId="2">#REF!</definedName>
    <definedName name="ссммрр">#REF!</definedName>
    <definedName name="сто" localSheetId="2">#REF!</definedName>
    <definedName name="сто">#REF!</definedName>
    <definedName name="сто2" localSheetId="2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2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 localSheetId="2">#REF!</definedName>
    <definedName name="т11">#REF!</definedName>
    <definedName name="т12" localSheetId="2">#REF!</definedName>
    <definedName name="т12">#REF!</definedName>
    <definedName name="т13" localSheetId="2">#REF!</definedName>
    <definedName name="т13">#REF!</definedName>
    <definedName name="т14" localSheetId="2">#REF!</definedName>
    <definedName name="т14">#REF!</definedName>
    <definedName name="т15" localSheetId="2">#REF!</definedName>
    <definedName name="т15">#REF!</definedName>
    <definedName name="т16" localSheetId="2">#REF!</definedName>
    <definedName name="т16">#REF!</definedName>
    <definedName name="т17" localSheetId="2">#REF!</definedName>
    <definedName name="т17">#REF!</definedName>
    <definedName name="т18" localSheetId="2">#REF!</definedName>
    <definedName name="т18">#REF!</definedName>
    <definedName name="т19" localSheetId="2">#REF!</definedName>
    <definedName name="т19">#REF!</definedName>
    <definedName name="т20" localSheetId="2">#REF!</definedName>
    <definedName name="т20">#REF!</definedName>
    <definedName name="т21" localSheetId="2">#REF!</definedName>
    <definedName name="т21">#REF!</definedName>
    <definedName name="т22" localSheetId="2">#REF!</definedName>
    <definedName name="т22">#REF!</definedName>
    <definedName name="т23" localSheetId="2">#REF!</definedName>
    <definedName name="т23">#REF!</definedName>
    <definedName name="т24" localSheetId="2">#REF!</definedName>
    <definedName name="т24">#REF!</definedName>
    <definedName name="т25" localSheetId="2">#REF!</definedName>
    <definedName name="т25">#REF!</definedName>
    <definedName name="т26" localSheetId="2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 localSheetId="2">#REF!</definedName>
    <definedName name="тар">#REF!</definedName>
    <definedName name="Тарифы" localSheetId="2">#REF!</definedName>
    <definedName name="Тарифы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2">#REF!</definedName>
    <definedName name="тро">#REF!</definedName>
    <definedName name="трр" localSheetId="2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 localSheetId="2">#REF!</definedName>
    <definedName name="фотр">#REF!</definedName>
    <definedName name="челдн" localSheetId="2">#REF!</definedName>
    <definedName name="челдн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2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31" i="6" l="1"/>
  <c r="E22" i="1" l="1"/>
  <c r="E16" i="1"/>
  <c r="G37" i="1" l="1"/>
  <c r="H37" i="1"/>
  <c r="I37" i="1"/>
  <c r="J37" i="1"/>
  <c r="K37" i="1"/>
  <c r="L37" i="1"/>
  <c r="M37" i="1"/>
  <c r="O37" i="1"/>
  <c r="P37" i="1"/>
  <c r="Q37" i="1"/>
  <c r="R37" i="1"/>
  <c r="S37" i="1"/>
  <c r="T37" i="1"/>
  <c r="U37" i="1"/>
  <c r="V37" i="1"/>
  <c r="W37" i="1"/>
  <c r="X37" i="1"/>
  <c r="Y37" i="1"/>
  <c r="Z37" i="1"/>
  <c r="F36" i="1"/>
  <c r="F34" i="1"/>
  <c r="F32" i="1"/>
  <c r="F30" i="1"/>
  <c r="F28" i="1"/>
  <c r="F26" i="1"/>
  <c r="F24" i="1"/>
  <c r="F22" i="1"/>
  <c r="F20" i="1"/>
  <c r="F18" i="1"/>
  <c r="F16" i="1"/>
  <c r="F14" i="1"/>
  <c r="F12" i="1"/>
  <c r="AB36" i="1"/>
  <c r="AA36" i="1"/>
  <c r="N36" i="1"/>
  <c r="AD36" i="1" s="1"/>
  <c r="AB35" i="1"/>
  <c r="AA35" i="1"/>
  <c r="N35" i="1"/>
  <c r="AD35" i="1" s="1"/>
  <c r="AB34" i="1"/>
  <c r="AA34" i="1"/>
  <c r="N34" i="1"/>
  <c r="AD34" i="1" s="1"/>
  <c r="AB33" i="1"/>
  <c r="AA33" i="1"/>
  <c r="N33" i="1"/>
  <c r="AD33" i="1" s="1"/>
  <c r="AB32" i="1"/>
  <c r="AA32" i="1"/>
  <c r="N32" i="1"/>
  <c r="AD32" i="1" s="1"/>
  <c r="AB31" i="1"/>
  <c r="AA31" i="1"/>
  <c r="N31" i="1"/>
  <c r="AD31" i="1" s="1"/>
  <c r="AB30" i="1"/>
  <c r="AA30" i="1"/>
  <c r="N30" i="1"/>
  <c r="AD30" i="1" s="1"/>
  <c r="AB29" i="1"/>
  <c r="AA29" i="1"/>
  <c r="N29" i="1"/>
  <c r="AD29" i="1" s="1"/>
  <c r="AB28" i="1"/>
  <c r="AA28" i="1"/>
  <c r="N28" i="1"/>
  <c r="AD28" i="1" s="1"/>
  <c r="AB27" i="1"/>
  <c r="AA27" i="1"/>
  <c r="N27" i="1"/>
  <c r="AD27" i="1" s="1"/>
  <c r="AB26" i="1"/>
  <c r="AA26" i="1"/>
  <c r="N26" i="1"/>
  <c r="AD26" i="1" s="1"/>
  <c r="AB25" i="1"/>
  <c r="AA25" i="1"/>
  <c r="N25" i="1"/>
  <c r="AD25" i="1" s="1"/>
  <c r="AB24" i="1"/>
  <c r="AA24" i="1"/>
  <c r="N24" i="1"/>
  <c r="AD24" i="1" s="1"/>
  <c r="AB23" i="1"/>
  <c r="AA23" i="1"/>
  <c r="N23" i="1"/>
  <c r="AD23" i="1" s="1"/>
  <c r="AB22" i="1"/>
  <c r="AA22" i="1"/>
  <c r="N22" i="1"/>
  <c r="AD22" i="1" s="1"/>
  <c r="AB21" i="1"/>
  <c r="AA21" i="1"/>
  <c r="N21" i="1"/>
  <c r="AD21" i="1" s="1"/>
  <c r="AB20" i="1"/>
  <c r="AA20" i="1"/>
  <c r="N20" i="1"/>
  <c r="AD20" i="1" s="1"/>
  <c r="AB19" i="1"/>
  <c r="AA19" i="1"/>
  <c r="N19" i="1"/>
  <c r="AD19" i="1" s="1"/>
  <c r="AB18" i="1"/>
  <c r="AA18" i="1"/>
  <c r="N18" i="1"/>
  <c r="AD18" i="1" s="1"/>
  <c r="AB17" i="1"/>
  <c r="AA17" i="1"/>
  <c r="N17" i="1"/>
  <c r="AD17" i="1" s="1"/>
  <c r="AB16" i="1"/>
  <c r="AA16" i="1"/>
  <c r="N16" i="1"/>
  <c r="AD16" i="1" s="1"/>
  <c r="AB15" i="1"/>
  <c r="AA15" i="1"/>
  <c r="N15" i="1"/>
  <c r="AD15" i="1" s="1"/>
  <c r="AB14" i="1"/>
  <c r="AA14" i="1"/>
  <c r="N14" i="1"/>
  <c r="AD14" i="1" s="1"/>
  <c r="F37" i="1" l="1"/>
  <c r="E64" i="1"/>
  <c r="AA13" i="1"/>
  <c r="AA11" i="1" l="1"/>
  <c r="AA12" i="1"/>
  <c r="AA37" i="1" s="1"/>
  <c r="AB11" i="1" l="1"/>
  <c r="AB12" i="1"/>
  <c r="AB13" i="1"/>
  <c r="N11" i="1"/>
  <c r="AD11" i="1" s="1"/>
  <c r="N12" i="1"/>
  <c r="N13" i="1"/>
  <c r="AD13" i="1" s="1"/>
  <c r="AC37" i="1"/>
  <c r="AE37" i="1"/>
  <c r="AD12" i="1" l="1"/>
  <c r="AD37" i="1" s="1"/>
  <c r="N37" i="1"/>
  <c r="AA38" i="1"/>
  <c r="AA39" i="1" s="1"/>
  <c r="AB37" i="1"/>
  <c r="C10" i="1"/>
  <c r="D10" i="1" s="1"/>
  <c r="E10" i="1" s="1"/>
  <c r="F10" i="1" s="1"/>
  <c r="G10" i="1" s="1"/>
  <c r="H10" i="1" s="1"/>
  <c r="I10" i="1" s="1"/>
  <c r="J10" i="1" s="1"/>
  <c r="M10" i="1" s="1"/>
  <c r="N10" i="1" s="1"/>
  <c r="O10" i="1" s="1"/>
  <c r="P10" i="1" s="1"/>
  <c r="Q10" i="1" s="1"/>
  <c r="R10" i="1" s="1"/>
  <c r="S10" i="1" s="1"/>
  <c r="T10" i="1" s="1"/>
  <c r="U10" i="1" s="1"/>
  <c r="V10" i="1" s="1"/>
  <c r="W10" i="1" s="1"/>
  <c r="X10" i="1" s="1"/>
  <c r="Y10" i="1" s="1"/>
  <c r="AA44" i="1" l="1"/>
  <c r="AA42" i="1" s="1"/>
  <c r="AA40" i="1"/>
  <c r="AA41" i="1" s="1"/>
  <c r="Z10" i="1"/>
  <c r="AC10" i="1" s="1"/>
  <c r="AD10" i="1" s="1"/>
  <c r="AE10" i="1" s="1"/>
  <c r="AA47" i="1" l="1"/>
  <c r="AA48" i="1" s="1"/>
  <c r="AA49" i="1" s="1"/>
</calcChain>
</file>

<file path=xl/sharedStrings.xml><?xml version="1.0" encoding="utf-8"?>
<sst xmlns="http://schemas.openxmlformats.org/spreadsheetml/2006/main" count="210" uniqueCount="164">
  <si>
    <t>№</t>
  </si>
  <si>
    <t>№ сметы, виды работ и затрат</t>
  </si>
  <si>
    <t>Единица измерения мощности (км, м3, шт и т.д.)</t>
  </si>
  <si>
    <t>Количество</t>
  </si>
  <si>
    <t>Текущий уровень цен</t>
  </si>
  <si>
    <t>Стоимость объекта всего, тыс. руб.</t>
  </si>
  <si>
    <t>в том числе:</t>
  </si>
  <si>
    <t>Стоимость МТР всего, тыс. руб.</t>
  </si>
  <si>
    <t>Оплата труда  основных рабочих, тыс.руб.</t>
  </si>
  <si>
    <t>Трудозатраты основных рабочих, чел-час</t>
  </si>
  <si>
    <t>Время работы механизмов, маш-час</t>
  </si>
  <si>
    <t>Оплата труда механизаторов, тыс.руб.</t>
  </si>
  <si>
    <t>Трудозатраты рабочих-механизаторов, чел-час</t>
  </si>
  <si>
    <t>Накладные расходы, тыс. руб.</t>
  </si>
  <si>
    <t>Сметная прибыль, тыс. руб.</t>
  </si>
  <si>
    <t>Стоимость ВСЕГО без учета материалов и оборудования поставки Заказчика</t>
  </si>
  <si>
    <t>Полная стоимость с учетом материалов и оборудования поставки Заказчика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</si>
  <si>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</si>
  <si>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</si>
  <si>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</si>
  <si>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>в том числе оплата труда механизаторов, тыс. руб.</t>
  </si>
  <si>
    <t>Поставка Заказчика</t>
  </si>
  <si>
    <t>Поставка Подрядчика</t>
  </si>
  <si>
    <t>Стоимость оборудования, тыс. руб.</t>
  </si>
  <si>
    <t>Стоимость материалов, тыс. руб.</t>
  </si>
  <si>
    <t>ИТОГО по всем работам</t>
  </si>
  <si>
    <t>Временные здания и сооружения</t>
  </si>
  <si>
    <t>ИТОГО с ВРзиС</t>
  </si>
  <si>
    <t>Зимнеее удорожание</t>
  </si>
  <si>
    <t>Непредвиденные затраты</t>
  </si>
  <si>
    <t>ИТОГО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</si>
  <si>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</si>
  <si>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</si>
  <si>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</si>
  <si>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</si>
  <si>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</si>
  <si>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</si>
  <si>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</si>
  <si>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</si>
  <si>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t>Стоимость работ без учета материалов и оборудования поставки Заказчика с НДС (тыс. руб.)</t>
  </si>
  <si>
    <t>Значения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</si>
  <si>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</si>
  <si>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</si>
  <si>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</si>
  <si>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</si>
  <si>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</si>
  <si>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</si>
  <si>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>Примечание 2: расчет должен быть выполнен на основании утвержденной ПСД и технического задания с включением в него всех работ и затрат, указанных в техническом задании и проектной документации</t>
  </si>
  <si>
    <t>Приложение №23</t>
  </si>
  <si>
    <t xml:space="preserve">ВСЕГО                                                                      </t>
  </si>
  <si>
    <t>Стоимость ВСЕГО без учета материалов и оборудования поставки Заказчика с учетом прочих затрат и НДС</t>
  </si>
  <si>
    <t xml:space="preserve"> Полная стоимость с учетом материалов и оборудования поставки Заказчика с учетом прочих затрат и НДС</t>
  </si>
  <si>
    <t>- Перебазировка техники</t>
  </si>
  <si>
    <t>Базисный уровень цен 2001г. (согласно смет по РД)</t>
  </si>
  <si>
    <t>Примечание 1: в строке "Стоимость работ без учета материалов и оборудования поставки Заказчика" указывается максимально возможная стоимость объекта  на весь период строительства с учетом результата тендерных процедур.</t>
  </si>
  <si>
    <t>- Пусконаладочные работы</t>
  </si>
  <si>
    <t xml:space="preserve">Примечание 4: расчет  выполненных работ и затрат по форме КС-2 согласно  договору Подрядчик осуществляет аналогично расчету договорной цены. </t>
  </si>
  <si>
    <t>Примечание 3: Затраты на приобретение и доставку материалов поставки Подрядчика , сверх учтенных в ПСД, возмещаются по фактическим документально подтвержденным расходам с учетом результата тендерных процедур.</t>
  </si>
  <si>
    <t xml:space="preserve">Приложение №1 </t>
  </si>
  <si>
    <t>в том числе  доставка материалов на объект</t>
  </si>
  <si>
    <t>Затраты на эксплуатацию машин и механизмов,  тыс. руб. (за вычетом гр. 11)</t>
  </si>
  <si>
    <t>СКРЫТЬ!!!!!</t>
  </si>
  <si>
    <t xml:space="preserve">Стоимость ВСЕГО ( без учета оборудования Заказчика) </t>
  </si>
  <si>
    <t xml:space="preserve"> Прочие работы и затраты, в том числе</t>
  </si>
  <si>
    <t>Доставка материалов на объект</t>
  </si>
  <si>
    <t xml:space="preserve">Стройка: </t>
  </si>
  <si>
    <t>1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</si>
  <si>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</si>
  <si>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</si>
  <si>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</si>
  <si>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</si>
  <si>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</si>
  <si>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Расчет договорной цены </t>
  </si>
  <si>
    <t>Стройка: "Обустройство Ватинского месторождения нефтию Кусты скважин №№177, 201,209"</t>
  </si>
  <si>
    <t>1260/2014</t>
  </si>
  <si>
    <t>Восстановление кедровых насаждений</t>
  </si>
  <si>
    <t>Стройка:  "Обустройство Островного месторождения нефти Южно-Островного лицензионного учстка. Кусты скважин №8,9. Скважины №316р, 317п"</t>
  </si>
  <si>
    <t>1261/2014</t>
  </si>
  <si>
    <t>Стройка: "Обустройство Ачимовского месторождения нефти. Кусты скважин № 12,15"</t>
  </si>
  <si>
    <t>1262/2014</t>
  </si>
  <si>
    <t>Стройка: "ВЛ 6кВ от ЗРУ 6кВ ПС110/35/6 "Лысенковская" для разгрузки ПС 35/6 кВ "Куст-9бис", "Промысловая-1", "Куст-67" на Аганском месторождении нефти"</t>
  </si>
  <si>
    <t>1263/2014</t>
  </si>
  <si>
    <t>Стройка: "Обустройство Ватинского месторождения нефти. Куст скважин № 6б"</t>
  </si>
  <si>
    <t>1264/2014</t>
  </si>
  <si>
    <t xml:space="preserve">Стройка: "Обустройство Чистинного месторождения нефти. Участок напорного нефтепровода "ДНС Чистинного месторождения нефти – УПН Ново-Покурского месторождения нефти" </t>
  </si>
  <si>
    <t>1265/2014</t>
  </si>
  <si>
    <t>Стройка: "Обустройство куста скважин №202 и скважины № 1332р на Ватинском месторождении нефти"</t>
  </si>
  <si>
    <t>1266/2014</t>
  </si>
  <si>
    <t>Стройка: "Обустройство Аганского месторождения нефти. Расширение куста скважин №96"</t>
  </si>
  <si>
    <t>1267/2014</t>
  </si>
  <si>
    <t>Стройка: "Обустройство Аганского месторождения нефти. Куст скважин № 160"</t>
  </si>
  <si>
    <t>1268/2014</t>
  </si>
  <si>
    <t>Стройка: "Обустройство куста скважин № 217 на Ватинском месторождении нефти"</t>
  </si>
  <si>
    <t>1269/2014</t>
  </si>
  <si>
    <t>Стройка:  "Обустройство Северо-Покурского месторождения. Кусты скважин № 100,101,102,103,104,105,24бис"</t>
  </si>
  <si>
    <t>1270/2014</t>
  </si>
  <si>
    <t>Стройка:  "Обустройство Ватинского месторождения нефти. Куст скважин № 154"</t>
  </si>
  <si>
    <t>1271/2014</t>
  </si>
  <si>
    <t>Стройка:  "Обустройство Ватинского месторождения нефти. Куст скважин № 129"</t>
  </si>
  <si>
    <t>1272/2014</t>
  </si>
  <si>
    <t>Га</t>
  </si>
  <si>
    <t xml:space="preserve">Подрядчик:     </t>
  </si>
  <si>
    <t>Ориентировочная стоимость материалов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</si>
  <si>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</si>
  <si>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</si>
  <si>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</si>
  <si>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</si>
  <si>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</si>
  <si>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</si>
  <si>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</si>
  <si>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</si>
  <si>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</si>
  <si>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</si>
  <si>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</si>
  <si>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</si>
  <si>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</si>
  <si>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</si>
  <si>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</si>
  <si>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</si>
  <si>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</si>
  <si>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</si>
  <si>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</si>
  <si>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</si>
  <si>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</si>
  <si>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</si>
  <si>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</si>
  <si>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</si>
  <si>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</si>
  <si>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Итого затраты по перебазировки техники на объект 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</si>
  <si>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</si>
  <si>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</si>
  <si>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</si>
  <si>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</si>
  <si>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</si>
  <si>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</si>
  <si>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</si>
  <si>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</si>
  <si>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</si>
  <si>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</si>
  <si>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</si>
  <si>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</si>
  <si>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</si>
  <si>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</si>
  <si>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</si>
  <si>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</si>
  <si>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</si>
  <si>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</si>
  <si>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</si>
  <si>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</si>
  <si>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</si>
  <si>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</si>
  <si>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</si>
  <si>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</si>
  <si>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</si>
  <si>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</si>
  <si>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Заработная плата рабочего</t>
  </si>
  <si>
    <t>Форма 8</t>
  </si>
  <si>
    <r>
      <t xml:space="preserve">Заказчик:  </t>
    </r>
    <r>
      <rPr>
        <b/>
        <sz val="9"/>
        <rFont val="Arial"/>
        <family val="2"/>
        <charset val="204"/>
      </rPr>
      <t>Открытое акционерное общество "Славнефть-Мегионнефтегаз"</t>
    </r>
  </si>
  <si>
    <t>Приложение №1 к Форме 8</t>
  </si>
  <si>
    <t xml:space="preserve">Расстояние  км  </t>
  </si>
  <si>
    <r>
      <t xml:space="preserve">Заказчик:     </t>
    </r>
    <r>
      <rPr>
        <b/>
        <sz val="9"/>
        <rFont val="Arial"/>
        <family val="2"/>
        <charset val="204"/>
      </rPr>
      <t>ОАО "Славнефть-Мегионнефтегаз"   ДКС</t>
    </r>
  </si>
  <si>
    <t>Приложение №2 к Форме 8</t>
  </si>
  <si>
    <r>
      <t xml:space="preserve">Заказчик:     </t>
    </r>
    <r>
      <rPr>
        <b/>
        <sz val="9"/>
        <rFont val="Arial"/>
        <family val="2"/>
        <charset val="204"/>
      </rPr>
      <t xml:space="preserve">ОАО "Славнефть-Мегионнефтегаз"  </t>
    </r>
  </si>
  <si>
    <t>Приложение №3 к Форме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</si>
</sst>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0_)"/>
    <numFmt numFmtId="165" formatCode="General_)"/>
    <numFmt numFmtId="166" formatCode="0.000"/>
    <numFmt numFmtId="167" formatCode="0.0%"/>
    <numFmt numFmtId="168" formatCode="#."/>
    <numFmt numFmtId="169" formatCode="#,##0\ &quot;F&quot;;\-#,##0\ &quot;F&quot;"/>
    <numFmt numFmtId="170" formatCode="&quot;$&quot;#,##0.00_);[Red]\(&quot;$&quot;#,##0.00\)"/>
    <numFmt numFmtId="171" formatCode="#,##0\ &quot;F&quot;;[Red]\-#,##0\ &quot;F&quot;"/>
    <numFmt numFmtId="172" formatCode="#,##0.00\ &quot;F&quot;;\-#,##0.00\ &quot;F&quot;"/>
    <numFmt numFmtId="173" formatCode="#,##0.00\ &quot;F&quot;;[Red]\-#,##0.00\ &quot;F&quot;"/>
    <numFmt numFmtId="174" formatCode="_-* #,##0.00_-;\-* #,##0.00_-;_-* &quot;-&quot;??_-;_-@_-"/>
    <numFmt numFmtId="175" formatCode="&quot;$&quot;#,##0_);[Red]\(&quot;$&quot;#,##0\)"/>
    <numFmt numFmtId="176" formatCode="_-&quot;Ј&quot;* #,##0.00_-;\-&quot;Ј&quot;* #,##0.00_-;_-&quot;Ј&quot;* &quot;-&quot;??_-;_-@_-"/>
    <numFmt numFmtId="177" formatCode="#,##0.0000_);[Red]\(#,##0.0000\)"/>
    <numFmt numFmtId="178" formatCode="_-* #,##0_-;\-* #,##0_-;_-* &quot;-&quot;_-;_-@_-"/>
    <numFmt numFmtId="179" formatCode="dd\.mm\.yyyy"/>
    <numFmt numFmtId="180" formatCode="_(&quot;$&quot;* #,##0_);_(&quot;$&quot;* \(#,##0\);_(&quot;$&quot;* &quot;-&quot;_);_(@_)"/>
    <numFmt numFmtId="181" formatCode="_-* #,##0.0000000_р_._-;\-* #,##0.0000000_р_._-;_-* &quot;-&quot;???????_р_._-;_-@_-"/>
    <numFmt numFmtId="182" formatCode="_(&quot;$&quot;* #,##0.00_);_(&quot;$&quot;* \(#,##0.00\);_(&quot;$&quot;* &quot;-&quot;??_);_(@_)"/>
    <numFmt numFmtId="183" formatCode="#,##0.0_);\(#,##0.0\)"/>
    <numFmt numFmtId="184" formatCode="0.00000"/>
    <numFmt numFmtId="185" formatCode="#,##0.00\ &quot;р.&quot;;[Red]\-#,##0.00\ &quot;р.&quot;"/>
    <numFmt numFmtId="186" formatCode="_-* #,##0\ _р_._-;\-* #,##0\ _р_._-;_-* &quot;-&quot;\ _р_._-;_-@_-"/>
    <numFmt numFmtId="187" formatCode="#,##0.00;\(#,##0.00\)"/>
    <numFmt numFmtId="188" formatCode="_-* #,##0.00\ _р_._-;\-* #,##0.00\ _р_._-;_-* &quot;-&quot;??\ _р_._-;_-@_-"/>
    <numFmt numFmtId="189" formatCode="_(* #,##0.00_);_(* \(#,##0.00\);_(* &quot;-&quot;??_);_(@_)"/>
    <numFmt numFmtId="190" formatCode="0.0"/>
    <numFmt numFmtId="191" formatCode="0.0000"/>
    <numFmt numFmtId="192" formatCode="#,##0.000"/>
  </numFmts>
  <fonts count="7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0"/>
      <name val="Helv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 Cyr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9"/>
      <color indexed="10"/>
      <name val="Arial"/>
      <family val="2"/>
      <charset val="204"/>
    </font>
    <font>
      <sz val="9"/>
      <color indexed="10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9"/>
      <color indexed="12"/>
      <name val="Arial"/>
      <family val="2"/>
      <charset val="204"/>
    </font>
    <font>
      <sz val="9"/>
      <color indexed="12"/>
      <name val="Arial"/>
      <family val="2"/>
      <charset val="204"/>
    </font>
    <font>
      <u/>
      <sz val="9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83FDA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1574">
    <xf numFmtId="0" fontId="0" fillId="0" borderId="0"/>
    <xf numFmtId="9" fontId="2" fillId="0" borderId="0" applyFont="0" applyFill="0" applyBorder="0" applyAlignment="0" applyProtection="0"/>
    <xf numFmtId="0" fontId="6" fillId="0" borderId="0"/>
    <xf numFmtId="0" fontId="2" fillId="0" borderId="0"/>
    <xf numFmtId="165" fontId="7" fillId="0" borderId="0"/>
    <xf numFmtId="0" fontId="8" fillId="0" borderId="0"/>
    <xf numFmtId="0" fontId="6" fillId="0" borderId="0" applyProtection="0"/>
    <xf numFmtId="0" fontId="9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4" fontId="11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2" fillId="0" borderId="0"/>
    <xf numFmtId="0" fontId="12" fillId="0" borderId="0"/>
    <xf numFmtId="0" fontId="15" fillId="0" borderId="0"/>
    <xf numFmtId="4" fontId="11" fillId="0" borderId="0">
      <alignment vertical="center"/>
    </xf>
    <xf numFmtId="4" fontId="11" fillId="0" borderId="0">
      <alignment vertical="center"/>
    </xf>
    <xf numFmtId="0" fontId="15" fillId="0" borderId="0"/>
    <xf numFmtId="0" fontId="12" fillId="0" borderId="0"/>
    <xf numFmtId="0" fontId="10" fillId="0" borderId="0"/>
    <xf numFmtId="0" fontId="12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4" fontId="11" fillId="0" borderId="0">
      <alignment vertical="center"/>
    </xf>
    <xf numFmtId="0" fontId="12" fillId="0" borderId="0"/>
    <xf numFmtId="4" fontId="11" fillId="0" borderId="0">
      <alignment vertical="center"/>
    </xf>
    <xf numFmtId="0" fontId="12" fillId="0" borderId="0"/>
    <xf numFmtId="4" fontId="11" fillId="0" borderId="0">
      <alignment vertical="center"/>
    </xf>
    <xf numFmtId="4" fontId="11" fillId="0" borderId="0">
      <alignment vertical="center"/>
    </xf>
    <xf numFmtId="0" fontId="12" fillId="0" borderId="0"/>
    <xf numFmtId="0" fontId="12" fillId="0" borderId="0"/>
    <xf numFmtId="0" fontId="10" fillId="0" borderId="0"/>
    <xf numFmtId="0" fontId="15" fillId="0" borderId="0"/>
    <xf numFmtId="0" fontId="12" fillId="0" borderId="0"/>
    <xf numFmtId="0" fontId="10" fillId="0" borderId="0"/>
    <xf numFmtId="4" fontId="11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0" fillId="0" borderId="0"/>
    <xf numFmtId="0" fontId="15" fillId="0" borderId="0"/>
    <xf numFmtId="0" fontId="12" fillId="0" borderId="0"/>
    <xf numFmtId="4" fontId="11" fillId="0" borderId="0">
      <alignment vertical="center"/>
    </xf>
    <xf numFmtId="0" fontId="10" fillId="0" borderId="0"/>
    <xf numFmtId="0" fontId="12" fillId="0" borderId="0"/>
    <xf numFmtId="0" fontId="10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0" fillId="0" borderId="0"/>
    <xf numFmtId="0" fontId="12" fillId="0" borderId="0"/>
    <xf numFmtId="0" fontId="12" fillId="0" borderId="0"/>
    <xf numFmtId="4" fontId="11" fillId="0" borderId="0">
      <alignment vertical="center"/>
    </xf>
    <xf numFmtId="4" fontId="11" fillId="0" borderId="0">
      <alignment vertical="center"/>
    </xf>
    <xf numFmtId="0" fontId="15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168" fontId="16" fillId="0" borderId="0">
      <protection locked="0"/>
    </xf>
    <xf numFmtId="168" fontId="16" fillId="0" borderId="0">
      <protection locked="0"/>
    </xf>
    <xf numFmtId="168" fontId="16" fillId="0" borderId="0">
      <protection locked="0"/>
    </xf>
    <xf numFmtId="168" fontId="16" fillId="0" borderId="50">
      <protection locked="0"/>
    </xf>
    <xf numFmtId="0" fontId="17" fillId="0" borderId="0"/>
    <xf numFmtId="168" fontId="18" fillId="0" borderId="0">
      <protection locked="0"/>
    </xf>
    <xf numFmtId="168" fontId="18" fillId="0" borderId="0">
      <protection locked="0"/>
    </xf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0" fontId="20" fillId="23" borderId="0" applyNumberFormat="0" applyBorder="0" applyAlignment="0" applyProtection="0"/>
    <xf numFmtId="169" fontId="9" fillId="0" borderId="0" applyFill="0" applyBorder="0" applyAlignment="0"/>
    <xf numFmtId="170" fontId="9" fillId="0" borderId="0" applyFill="0" applyBorder="0" applyAlignment="0"/>
    <xf numFmtId="166" fontId="21" fillId="0" borderId="0" applyFill="0" applyBorder="0" applyAlignment="0"/>
    <xf numFmtId="171" fontId="9" fillId="0" borderId="0" applyFill="0" applyBorder="0" applyAlignment="0"/>
    <xf numFmtId="172" fontId="9" fillId="0" borderId="0" applyFill="0" applyBorder="0" applyAlignment="0"/>
    <xf numFmtId="169" fontId="9" fillId="0" borderId="0" applyFill="0" applyBorder="0" applyAlignment="0"/>
    <xf numFmtId="173" fontId="9" fillId="0" borderId="0" applyFill="0" applyBorder="0" applyAlignment="0"/>
    <xf numFmtId="170" fontId="9" fillId="0" borderId="0" applyFill="0" applyBorder="0" applyAlignment="0"/>
    <xf numFmtId="38" fontId="22" fillId="0" borderId="0" applyFont="0" applyFill="0" applyBorder="0" applyAlignment="0" applyProtection="0"/>
    <xf numFmtId="169" fontId="9" fillId="0" borderId="0" applyFont="0" applyFill="0" applyBorder="0" applyAlignment="0" applyProtection="0"/>
    <xf numFmtId="174" fontId="2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4" fillId="0" borderId="0"/>
    <xf numFmtId="175" fontId="22" fillId="0" borderId="0" applyFont="0" applyFill="0" applyBorder="0" applyAlignment="0" applyProtection="0"/>
    <xf numFmtId="170" fontId="9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9" fillId="0" borderId="0" applyFont="0" applyFill="0" applyBorder="0" applyAlignment="0" applyProtection="0"/>
    <xf numFmtId="14" fontId="25" fillId="0" borderId="0" applyFill="0" applyBorder="0" applyAlignment="0"/>
    <xf numFmtId="38" fontId="22" fillId="0" borderId="51">
      <alignment vertical="center"/>
    </xf>
    <xf numFmtId="38" fontId="22" fillId="0" borderId="51">
      <alignment vertical="center"/>
    </xf>
    <xf numFmtId="38" fontId="22" fillId="0" borderId="51">
      <alignment vertical="center"/>
    </xf>
    <xf numFmtId="38" fontId="22" fillId="0" borderId="51">
      <alignment vertical="center"/>
    </xf>
    <xf numFmtId="38" fontId="22" fillId="0" borderId="51">
      <alignment vertical="center"/>
    </xf>
    <xf numFmtId="38" fontId="22" fillId="0" borderId="51">
      <alignment vertical="center"/>
    </xf>
    <xf numFmtId="38" fontId="22" fillId="0" borderId="51">
      <alignment vertical="center"/>
    </xf>
    <xf numFmtId="38" fontId="22" fillId="0" borderId="51">
      <alignment vertical="center"/>
    </xf>
    <xf numFmtId="38" fontId="22" fillId="0" borderId="51">
      <alignment vertical="center"/>
    </xf>
    <xf numFmtId="38" fontId="22" fillId="0" borderId="51">
      <alignment vertical="center"/>
    </xf>
    <xf numFmtId="0" fontId="14" fillId="0" borderId="0"/>
    <xf numFmtId="178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9" fontId="9" fillId="0" borderId="0" applyFill="0" applyBorder="0" applyAlignment="0"/>
    <xf numFmtId="170" fontId="9" fillId="0" borderId="0" applyFill="0" applyBorder="0" applyAlignment="0"/>
    <xf numFmtId="169" fontId="9" fillId="0" borderId="0" applyFill="0" applyBorder="0" applyAlignment="0"/>
    <xf numFmtId="173" fontId="9" fillId="0" borderId="0" applyFill="0" applyBorder="0" applyAlignment="0"/>
    <xf numFmtId="170" fontId="9" fillId="0" borderId="0" applyFill="0" applyBorder="0" applyAlignment="0"/>
    <xf numFmtId="4" fontId="14" fillId="0" borderId="0">
      <alignment vertical="center"/>
    </xf>
    <xf numFmtId="0" fontId="26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26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31" fillId="2" borderId="0" applyNumberFormat="0" applyBorder="0" applyAlignment="0" applyProtection="0"/>
    <xf numFmtId="0" fontId="32" fillId="0" borderId="44" applyNumberFormat="0" applyAlignment="0" applyProtection="0">
      <alignment horizontal="left" vertical="center"/>
    </xf>
    <xf numFmtId="0" fontId="32" fillId="0" borderId="3">
      <alignment horizontal="left" vertical="center"/>
    </xf>
    <xf numFmtId="0" fontId="33" fillId="0" borderId="0" applyNumberFormat="0" applyFill="0" applyBorder="0" applyAlignment="0" applyProtection="0"/>
    <xf numFmtId="0" fontId="34" fillId="0" borderId="0"/>
    <xf numFmtId="0" fontId="3" fillId="0" borderId="0"/>
    <xf numFmtId="0" fontId="35" fillId="0" borderId="0"/>
    <xf numFmtId="0" fontId="36" fillId="0" borderId="0"/>
    <xf numFmtId="0" fontId="5" fillId="0" borderId="0"/>
    <xf numFmtId="0" fontId="37" fillId="0" borderId="0"/>
    <xf numFmtId="179" fontId="9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38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31" fillId="24" borderId="1" applyNumberFormat="0" applyBorder="0" applyAlignment="0" applyProtection="0"/>
    <xf numFmtId="169" fontId="9" fillId="0" borderId="0" applyFill="0" applyBorder="0" applyAlignment="0"/>
    <xf numFmtId="170" fontId="9" fillId="0" borderId="0" applyFill="0" applyBorder="0" applyAlignment="0"/>
    <xf numFmtId="169" fontId="9" fillId="0" borderId="0" applyFill="0" applyBorder="0" applyAlignment="0"/>
    <xf numFmtId="173" fontId="9" fillId="0" borderId="0" applyFill="0" applyBorder="0" applyAlignment="0"/>
    <xf numFmtId="170" fontId="9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0" fontId="9" fillId="0" borderId="0"/>
    <xf numFmtId="0" fontId="39" fillId="0" borderId="52">
      <alignment horizontal="left" vertical="top"/>
    </xf>
    <xf numFmtId="0" fontId="39" fillId="0" borderId="52">
      <alignment horizontal="left" vertical="top"/>
    </xf>
    <xf numFmtId="0" fontId="39" fillId="0" borderId="52">
      <alignment horizontal="left" vertical="top"/>
    </xf>
    <xf numFmtId="0" fontId="39" fillId="0" borderId="52">
      <alignment horizontal="left" vertical="top"/>
    </xf>
    <xf numFmtId="0" fontId="39" fillId="0" borderId="52">
      <alignment horizontal="left" vertical="top"/>
    </xf>
    <xf numFmtId="0" fontId="2" fillId="0" borderId="0"/>
    <xf numFmtId="0" fontId="12" fillId="0" borderId="0"/>
    <xf numFmtId="0" fontId="10" fillId="0" borderId="0" applyNumberFormat="0" applyBorder="0">
      <alignment horizontal="center" vertical="center" wrapText="1"/>
    </xf>
    <xf numFmtId="0" fontId="14" fillId="0" borderId="0"/>
    <xf numFmtId="169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10" fontId="14" fillId="0" borderId="0" applyFont="0" applyFill="0" applyBorder="0" applyAlignment="0" applyProtection="0"/>
    <xf numFmtId="182" fontId="12" fillId="0" borderId="0" applyFill="0" applyBorder="0" applyAlignment="0"/>
    <xf numFmtId="183" fontId="12" fillId="0" borderId="0" applyFill="0" applyBorder="0" applyAlignment="0"/>
    <xf numFmtId="182" fontId="12" fillId="0" borderId="0" applyFill="0" applyBorder="0" applyAlignment="0"/>
    <xf numFmtId="171" fontId="9" fillId="0" borderId="0" applyFill="0" applyBorder="0" applyAlignment="0"/>
    <xf numFmtId="183" fontId="12" fillId="0" borderId="0" applyFill="0" applyBorder="0" applyAlignment="0"/>
    <xf numFmtId="0" fontId="14" fillId="0" borderId="0"/>
    <xf numFmtId="3" fontId="39" fillId="0" borderId="53" applyNumberFormat="0" applyAlignment="0">
      <alignment vertical="top"/>
    </xf>
    <xf numFmtId="0" fontId="31" fillId="0" borderId="0"/>
    <xf numFmtId="3" fontId="10" fillId="0" borderId="0" applyFont="0" applyFill="0" applyBorder="0" applyAlignment="0"/>
    <xf numFmtId="0" fontId="10" fillId="0" borderId="0"/>
    <xf numFmtId="49" fontId="13" fillId="0" borderId="0" applyFill="0" applyBorder="0" applyAlignment="0"/>
    <xf numFmtId="172" fontId="9" fillId="0" borderId="0" applyFill="0" applyBorder="0" applyAlignment="0"/>
    <xf numFmtId="173" fontId="9" fillId="0" borderId="0" applyFill="0" applyBorder="0" applyAlignment="0"/>
    <xf numFmtId="184" fontId="9" fillId="0" borderId="0">
      <alignment horizontal="left"/>
    </xf>
    <xf numFmtId="185" fontId="9" fillId="0" borderId="0" applyFont="0" applyFill="0" applyBorder="0" applyAlignment="0" applyProtection="0"/>
    <xf numFmtId="186" fontId="9" fillId="0" borderId="0" applyFont="0" applyFill="0" applyBorder="0" applyAlignment="0" applyProtection="0"/>
    <xf numFmtId="0" fontId="4" fillId="0" borderId="1">
      <alignment horizontal="center"/>
    </xf>
    <xf numFmtId="0" fontId="9" fillId="0" borderId="0">
      <alignment vertical="top"/>
    </xf>
    <xf numFmtId="0" fontId="9" fillId="0" borderId="0">
      <alignment vertical="top"/>
    </xf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7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20" fillId="28" borderId="0" applyNumberFormat="0" applyBorder="0" applyAlignment="0" applyProtection="0"/>
    <xf numFmtId="0" fontId="40" fillId="15" borderId="54" applyNumberFormat="0" applyAlignment="0" applyProtection="0"/>
    <xf numFmtId="0" fontId="40" fillId="15" borderId="54" applyNumberFormat="0" applyAlignment="0" applyProtection="0"/>
    <xf numFmtId="0" fontId="40" fillId="15" borderId="54" applyNumberFormat="0" applyAlignment="0" applyProtection="0"/>
    <xf numFmtId="0" fontId="40" fillId="15" borderId="54" applyNumberFormat="0" applyAlignment="0" applyProtection="0"/>
    <xf numFmtId="0" fontId="40" fillId="15" borderId="54" applyNumberFormat="0" applyAlignment="0" applyProtection="0"/>
    <xf numFmtId="0" fontId="40" fillId="15" borderId="54" applyNumberFormat="0" applyAlignment="0" applyProtection="0"/>
    <xf numFmtId="0" fontId="40" fillId="15" borderId="54" applyNumberFormat="0" applyAlignment="0" applyProtection="0"/>
    <xf numFmtId="0" fontId="40" fillId="15" borderId="54" applyNumberFormat="0" applyAlignment="0" applyProtection="0"/>
    <xf numFmtId="0" fontId="40" fillId="15" borderId="54" applyNumberFormat="0" applyAlignment="0" applyProtection="0"/>
    <xf numFmtId="0" fontId="40" fillId="15" borderId="54" applyNumberFormat="0" applyAlignment="0" applyProtection="0"/>
    <xf numFmtId="0" fontId="40" fillId="15" borderId="54" applyNumberFormat="0" applyAlignment="0" applyProtection="0"/>
    <xf numFmtId="0" fontId="40" fillId="15" borderId="54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41" fillId="29" borderId="55" applyNumberFormat="0" applyAlignment="0" applyProtection="0"/>
    <xf numFmtId="0" fontId="41" fillId="29" borderId="55" applyNumberFormat="0" applyAlignment="0" applyProtection="0"/>
    <xf numFmtId="0" fontId="41" fillId="29" borderId="55" applyNumberFormat="0" applyAlignment="0" applyProtection="0"/>
    <xf numFmtId="0" fontId="41" fillId="29" borderId="55" applyNumberFormat="0" applyAlignment="0" applyProtection="0"/>
    <xf numFmtId="0" fontId="41" fillId="29" borderId="55" applyNumberFormat="0" applyAlignment="0" applyProtection="0"/>
    <xf numFmtId="0" fontId="41" fillId="29" borderId="55" applyNumberFormat="0" applyAlignment="0" applyProtection="0"/>
    <xf numFmtId="0" fontId="41" fillId="29" borderId="55" applyNumberFormat="0" applyAlignment="0" applyProtection="0"/>
    <xf numFmtId="0" fontId="41" fillId="29" borderId="55" applyNumberFormat="0" applyAlignment="0" applyProtection="0"/>
    <xf numFmtId="0" fontId="41" fillId="29" borderId="55" applyNumberFormat="0" applyAlignment="0" applyProtection="0"/>
    <xf numFmtId="0" fontId="41" fillId="29" borderId="55" applyNumberFormat="0" applyAlignment="0" applyProtection="0"/>
    <xf numFmtId="0" fontId="41" fillId="29" borderId="55" applyNumberFormat="0" applyAlignment="0" applyProtection="0"/>
    <xf numFmtId="0" fontId="41" fillId="29" borderId="55" applyNumberFormat="0" applyAlignment="0" applyProtection="0"/>
    <xf numFmtId="0" fontId="42" fillId="29" borderId="54" applyNumberFormat="0" applyAlignment="0" applyProtection="0"/>
    <xf numFmtId="0" fontId="42" fillId="29" borderId="54" applyNumberFormat="0" applyAlignment="0" applyProtection="0"/>
    <xf numFmtId="0" fontId="42" fillId="29" borderId="54" applyNumberFormat="0" applyAlignment="0" applyProtection="0"/>
    <xf numFmtId="0" fontId="42" fillId="29" borderId="54" applyNumberFormat="0" applyAlignment="0" applyProtection="0"/>
    <xf numFmtId="0" fontId="42" fillId="29" borderId="54" applyNumberFormat="0" applyAlignment="0" applyProtection="0"/>
    <xf numFmtId="0" fontId="42" fillId="29" borderId="54" applyNumberFormat="0" applyAlignment="0" applyProtection="0"/>
    <xf numFmtId="0" fontId="42" fillId="29" borderId="54" applyNumberFormat="0" applyAlignment="0" applyProtection="0"/>
    <xf numFmtId="0" fontId="42" fillId="29" borderId="54" applyNumberFormat="0" applyAlignment="0" applyProtection="0"/>
    <xf numFmtId="0" fontId="42" fillId="29" borderId="54" applyNumberFormat="0" applyAlignment="0" applyProtection="0"/>
    <xf numFmtId="0" fontId="42" fillId="29" borderId="54" applyNumberFormat="0" applyAlignment="0" applyProtection="0"/>
    <xf numFmtId="0" fontId="42" fillId="29" borderId="54" applyNumberFormat="0" applyAlignment="0" applyProtection="0"/>
    <xf numFmtId="0" fontId="42" fillId="29" borderId="54" applyNumberFormat="0" applyAlignment="0" applyProtection="0"/>
    <xf numFmtId="0" fontId="43" fillId="2" borderId="56"/>
    <xf numFmtId="14" fontId="10" fillId="0" borderId="0">
      <alignment horizontal="right"/>
    </xf>
    <xf numFmtId="0" fontId="44" fillId="0" borderId="57" applyNumberFormat="0" applyFill="0" applyAlignment="0" applyProtection="0"/>
    <xf numFmtId="0" fontId="44" fillId="0" borderId="57" applyNumberFormat="0" applyFill="0" applyAlignment="0" applyProtection="0"/>
    <xf numFmtId="0" fontId="44" fillId="0" borderId="57" applyNumberFormat="0" applyFill="0" applyAlignment="0" applyProtection="0"/>
    <xf numFmtId="0" fontId="44" fillId="0" borderId="57" applyNumberFormat="0" applyFill="0" applyAlignment="0" applyProtection="0"/>
    <xf numFmtId="0" fontId="44" fillId="0" borderId="57" applyNumberFormat="0" applyFill="0" applyAlignment="0" applyProtection="0"/>
    <xf numFmtId="0" fontId="44" fillId="0" borderId="57" applyNumberFormat="0" applyFill="0" applyAlignment="0" applyProtection="0"/>
    <xf numFmtId="0" fontId="44" fillId="0" borderId="57" applyNumberFormat="0" applyFill="0" applyAlignment="0" applyProtection="0"/>
    <xf numFmtId="0" fontId="44" fillId="0" borderId="57" applyNumberFormat="0" applyFill="0" applyAlignment="0" applyProtection="0"/>
    <xf numFmtId="0" fontId="44" fillId="0" borderId="57" applyNumberFormat="0" applyFill="0" applyAlignment="0" applyProtection="0"/>
    <xf numFmtId="0" fontId="44" fillId="0" borderId="57" applyNumberFormat="0" applyFill="0" applyAlignment="0" applyProtection="0"/>
    <xf numFmtId="0" fontId="44" fillId="0" borderId="57" applyNumberFormat="0" applyFill="0" applyAlignment="0" applyProtection="0"/>
    <xf numFmtId="0" fontId="44" fillId="0" borderId="57" applyNumberFormat="0" applyFill="0" applyAlignment="0" applyProtection="0"/>
    <xf numFmtId="0" fontId="45" fillId="0" borderId="58" applyNumberFormat="0" applyFill="0" applyAlignment="0" applyProtection="0"/>
    <xf numFmtId="0" fontId="45" fillId="0" borderId="58" applyNumberFormat="0" applyFill="0" applyAlignment="0" applyProtection="0"/>
    <xf numFmtId="0" fontId="45" fillId="0" borderId="58" applyNumberFormat="0" applyFill="0" applyAlignment="0" applyProtection="0"/>
    <xf numFmtId="0" fontId="45" fillId="0" borderId="58" applyNumberFormat="0" applyFill="0" applyAlignment="0" applyProtection="0"/>
    <xf numFmtId="0" fontId="45" fillId="0" borderId="58" applyNumberFormat="0" applyFill="0" applyAlignment="0" applyProtection="0"/>
    <xf numFmtId="0" fontId="45" fillId="0" borderId="58" applyNumberFormat="0" applyFill="0" applyAlignment="0" applyProtection="0"/>
    <xf numFmtId="0" fontId="45" fillId="0" borderId="58" applyNumberFormat="0" applyFill="0" applyAlignment="0" applyProtection="0"/>
    <xf numFmtId="0" fontId="45" fillId="0" borderId="58" applyNumberFormat="0" applyFill="0" applyAlignment="0" applyProtection="0"/>
    <xf numFmtId="0" fontId="45" fillId="0" borderId="58" applyNumberFormat="0" applyFill="0" applyAlignment="0" applyProtection="0"/>
    <xf numFmtId="0" fontId="45" fillId="0" borderId="58" applyNumberFormat="0" applyFill="0" applyAlignment="0" applyProtection="0"/>
    <xf numFmtId="0" fontId="45" fillId="0" borderId="58" applyNumberFormat="0" applyFill="0" applyAlignment="0" applyProtection="0"/>
    <xf numFmtId="0" fontId="45" fillId="0" borderId="58" applyNumberFormat="0" applyFill="0" applyAlignment="0" applyProtection="0"/>
    <xf numFmtId="0" fontId="46" fillId="0" borderId="59" applyNumberFormat="0" applyFill="0" applyAlignment="0" applyProtection="0"/>
    <xf numFmtId="0" fontId="46" fillId="0" borderId="59" applyNumberFormat="0" applyFill="0" applyAlignment="0" applyProtection="0"/>
    <xf numFmtId="0" fontId="46" fillId="0" borderId="59" applyNumberFormat="0" applyFill="0" applyAlignment="0" applyProtection="0"/>
    <xf numFmtId="0" fontId="46" fillId="0" borderId="59" applyNumberFormat="0" applyFill="0" applyAlignment="0" applyProtection="0"/>
    <xf numFmtId="0" fontId="46" fillId="0" borderId="59" applyNumberFormat="0" applyFill="0" applyAlignment="0" applyProtection="0"/>
    <xf numFmtId="0" fontId="46" fillId="0" borderId="59" applyNumberFormat="0" applyFill="0" applyAlignment="0" applyProtection="0"/>
    <xf numFmtId="0" fontId="46" fillId="0" borderId="59" applyNumberFormat="0" applyFill="0" applyAlignment="0" applyProtection="0"/>
    <xf numFmtId="0" fontId="46" fillId="0" borderId="59" applyNumberFormat="0" applyFill="0" applyAlignment="0" applyProtection="0"/>
    <xf numFmtId="0" fontId="46" fillId="0" borderId="59" applyNumberFormat="0" applyFill="0" applyAlignment="0" applyProtection="0"/>
    <xf numFmtId="0" fontId="46" fillId="0" borderId="59" applyNumberFormat="0" applyFill="0" applyAlignment="0" applyProtection="0"/>
    <xf numFmtId="0" fontId="46" fillId="0" borderId="59" applyNumberFormat="0" applyFill="0" applyAlignment="0" applyProtection="0"/>
    <xf numFmtId="0" fontId="46" fillId="0" borderId="59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" fillId="0" borderId="1">
      <alignment horizontal="right"/>
    </xf>
    <xf numFmtId="0" fontId="9" fillId="0" borderId="0"/>
    <xf numFmtId="0" fontId="9" fillId="0" borderId="0"/>
    <xf numFmtId="0" fontId="47" fillId="0" borderId="60" applyNumberFormat="0" applyFill="0" applyAlignment="0" applyProtection="0"/>
    <xf numFmtId="0" fontId="47" fillId="0" borderId="60" applyNumberFormat="0" applyFill="0" applyAlignment="0" applyProtection="0"/>
    <xf numFmtId="0" fontId="47" fillId="0" borderId="60" applyNumberFormat="0" applyFill="0" applyAlignment="0" applyProtection="0"/>
    <xf numFmtId="0" fontId="47" fillId="0" borderId="60" applyNumberFormat="0" applyFill="0" applyAlignment="0" applyProtection="0"/>
    <xf numFmtId="0" fontId="47" fillId="0" borderId="60" applyNumberFormat="0" applyFill="0" applyAlignment="0" applyProtection="0"/>
    <xf numFmtId="0" fontId="47" fillId="0" borderId="60" applyNumberFormat="0" applyFill="0" applyAlignment="0" applyProtection="0"/>
    <xf numFmtId="0" fontId="47" fillId="0" borderId="60" applyNumberFormat="0" applyFill="0" applyAlignment="0" applyProtection="0"/>
    <xf numFmtId="0" fontId="47" fillId="0" borderId="60" applyNumberFormat="0" applyFill="0" applyAlignment="0" applyProtection="0"/>
    <xf numFmtId="0" fontId="47" fillId="0" borderId="60" applyNumberFormat="0" applyFill="0" applyAlignment="0" applyProtection="0"/>
    <xf numFmtId="0" fontId="47" fillId="0" borderId="60" applyNumberFormat="0" applyFill="0" applyAlignment="0" applyProtection="0"/>
    <xf numFmtId="0" fontId="47" fillId="0" borderId="60" applyNumberFormat="0" applyFill="0" applyAlignment="0" applyProtection="0"/>
    <xf numFmtId="0" fontId="47" fillId="0" borderId="60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8" fillId="30" borderId="61" applyNumberFormat="0" applyAlignment="0" applyProtection="0"/>
    <xf numFmtId="0" fontId="48" fillId="30" borderId="61" applyNumberFormat="0" applyAlignment="0" applyProtection="0"/>
    <xf numFmtId="0" fontId="48" fillId="30" borderId="61" applyNumberFormat="0" applyAlignment="0" applyProtection="0"/>
    <xf numFmtId="0" fontId="48" fillId="30" borderId="61" applyNumberFormat="0" applyAlignment="0" applyProtection="0"/>
    <xf numFmtId="0" fontId="48" fillId="30" borderId="61" applyNumberFormat="0" applyAlignment="0" applyProtection="0"/>
    <xf numFmtId="0" fontId="48" fillId="30" borderId="61" applyNumberFormat="0" applyAlignment="0" applyProtection="0"/>
    <xf numFmtId="0" fontId="48" fillId="30" borderId="61" applyNumberFormat="0" applyAlignment="0" applyProtection="0"/>
    <xf numFmtId="0" fontId="48" fillId="30" borderId="61" applyNumberFormat="0" applyAlignment="0" applyProtection="0"/>
    <xf numFmtId="0" fontId="48" fillId="30" borderId="61" applyNumberFormat="0" applyAlignment="0" applyProtection="0"/>
    <xf numFmtId="0" fontId="48" fillId="30" borderId="61" applyNumberFormat="0" applyAlignment="0" applyProtection="0"/>
    <xf numFmtId="0" fontId="48" fillId="30" borderId="61" applyNumberFormat="0" applyAlignment="0" applyProtection="0"/>
    <xf numFmtId="0" fontId="48" fillId="30" borderId="61" applyNumberFormat="0" applyAlignment="0" applyProtection="0"/>
    <xf numFmtId="0" fontId="4" fillId="0" borderId="1">
      <alignment horizontal="center" wrapText="1"/>
    </xf>
    <xf numFmtId="0" fontId="4" fillId="0" borderId="1">
      <alignment horizontal="center"/>
    </xf>
    <xf numFmtId="0" fontId="4" fillId="0" borderId="1">
      <alignment horizontal="center"/>
    </xf>
    <xf numFmtId="0" fontId="4" fillId="0" borderId="1">
      <alignment horizontal="center"/>
    </xf>
    <xf numFmtId="0" fontId="4" fillId="0" borderId="1">
      <alignment horizontal="center"/>
    </xf>
    <xf numFmtId="0" fontId="4" fillId="0" borderId="1">
      <alignment horizontal="center"/>
    </xf>
    <xf numFmtId="0" fontId="4" fillId="0" borderId="1">
      <alignment horizontal="center" wrapText="1"/>
    </xf>
    <xf numFmtId="0" fontId="9" fillId="0" borderId="0">
      <alignment vertical="top"/>
    </xf>
    <xf numFmtId="0" fontId="9" fillId="0" borderId="0">
      <alignment vertical="top"/>
    </xf>
    <xf numFmtId="0" fontId="9" fillId="0" borderId="0"/>
    <xf numFmtId="0" fontId="9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50" fillId="31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0" fontId="9" fillId="0" borderId="0"/>
    <xf numFmtId="0" fontId="9" fillId="0" borderId="0"/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9" fillId="0" borderId="0"/>
    <xf numFmtId="4" fontId="2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87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1" fillId="11" borderId="0" applyNumberFormat="0" applyBorder="0" applyAlignment="0" applyProtection="0"/>
    <xf numFmtId="0" fontId="52" fillId="3" borderId="1">
      <alignment horizontal="left"/>
    </xf>
    <xf numFmtId="0" fontId="53" fillId="3" borderId="1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9" fillId="32" borderId="62" applyNumberFormat="0" applyFont="0" applyAlignment="0" applyProtection="0"/>
    <xf numFmtId="0" fontId="9" fillId="32" borderId="62" applyNumberFormat="0" applyFont="0" applyAlignment="0" applyProtection="0"/>
    <xf numFmtId="0" fontId="9" fillId="32" borderId="62" applyNumberFormat="0" applyFont="0" applyAlignment="0" applyProtection="0"/>
    <xf numFmtId="0" fontId="9" fillId="32" borderId="62" applyNumberFormat="0" applyFont="0" applyAlignment="0" applyProtection="0"/>
    <xf numFmtId="0" fontId="9" fillId="32" borderId="62" applyNumberFormat="0" applyFont="0" applyAlignment="0" applyProtection="0"/>
    <xf numFmtId="0" fontId="9" fillId="32" borderId="62" applyNumberFormat="0" applyFont="0" applyAlignment="0" applyProtection="0"/>
    <xf numFmtId="0" fontId="9" fillId="32" borderId="62" applyNumberFormat="0" applyFont="0" applyAlignment="0" applyProtection="0"/>
    <xf numFmtId="0" fontId="9" fillId="32" borderId="62" applyNumberFormat="0" applyFont="0" applyAlignment="0" applyProtection="0"/>
    <xf numFmtId="0" fontId="9" fillId="32" borderId="62" applyNumberFormat="0" applyFont="0" applyAlignment="0" applyProtection="0"/>
    <xf numFmtId="0" fontId="9" fillId="32" borderId="62" applyNumberFormat="0" applyFont="0" applyAlignment="0" applyProtection="0"/>
    <xf numFmtId="0" fontId="9" fillId="32" borderId="62" applyNumberFormat="0" applyFont="0" applyAlignment="0" applyProtection="0"/>
    <xf numFmtId="0" fontId="9" fillId="32" borderId="62" applyNumberFormat="0" applyFont="0" applyAlignment="0" applyProtection="0"/>
    <xf numFmtId="186" fontId="3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5" fillId="33" borderId="2">
      <alignment horizontal="centerContinuous"/>
    </xf>
    <xf numFmtId="0" fontId="4" fillId="0" borderId="1">
      <alignment horizontal="center"/>
    </xf>
    <xf numFmtId="0" fontId="9" fillId="0" borderId="0"/>
    <xf numFmtId="0" fontId="4" fillId="0" borderId="1">
      <alignment horizontal="center" wrapText="1"/>
    </xf>
    <xf numFmtId="0" fontId="9" fillId="0" borderId="0"/>
    <xf numFmtId="0" fontId="9" fillId="0" borderId="0"/>
    <xf numFmtId="0" fontId="56" fillId="0" borderId="63" applyNumberFormat="0" applyFill="0" applyAlignment="0" applyProtection="0"/>
    <xf numFmtId="0" fontId="56" fillId="0" borderId="63" applyNumberFormat="0" applyFill="0" applyAlignment="0" applyProtection="0"/>
    <xf numFmtId="0" fontId="56" fillId="0" borderId="63" applyNumberFormat="0" applyFill="0" applyAlignment="0" applyProtection="0"/>
    <xf numFmtId="0" fontId="56" fillId="0" borderId="63" applyNumberFormat="0" applyFill="0" applyAlignment="0" applyProtection="0"/>
    <xf numFmtId="0" fontId="56" fillId="0" borderId="63" applyNumberFormat="0" applyFill="0" applyAlignment="0" applyProtection="0"/>
    <xf numFmtId="0" fontId="56" fillId="0" borderId="63" applyNumberFormat="0" applyFill="0" applyAlignment="0" applyProtection="0"/>
    <xf numFmtId="0" fontId="56" fillId="0" borderId="63" applyNumberFormat="0" applyFill="0" applyAlignment="0" applyProtection="0"/>
    <xf numFmtId="0" fontId="56" fillId="0" borderId="63" applyNumberFormat="0" applyFill="0" applyAlignment="0" applyProtection="0"/>
    <xf numFmtId="0" fontId="56" fillId="0" borderId="63" applyNumberFormat="0" applyFill="0" applyAlignment="0" applyProtection="0"/>
    <xf numFmtId="0" fontId="56" fillId="0" borderId="63" applyNumberFormat="0" applyFill="0" applyAlignment="0" applyProtection="0"/>
    <xf numFmtId="0" fontId="56" fillId="0" borderId="63" applyNumberFormat="0" applyFill="0" applyAlignment="0" applyProtection="0"/>
    <xf numFmtId="0" fontId="56" fillId="0" borderId="63" applyNumberFormat="0" applyFill="0" applyAlignment="0" applyProtection="0"/>
    <xf numFmtId="0" fontId="4" fillId="0" borderId="0">
      <alignment horizontal="center" vertical="top" wrapText="1"/>
    </xf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9" fillId="0" borderId="0">
      <alignment vertical="justify"/>
    </xf>
    <xf numFmtId="0" fontId="9" fillId="3" borderId="1" applyNumberFormat="0" applyAlignment="0">
      <alignment horizontal="left"/>
    </xf>
    <xf numFmtId="0" fontId="9" fillId="3" borderId="1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" fillId="0" borderId="0">
      <alignment horizontal="center"/>
    </xf>
    <xf numFmtId="186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4" fillId="0" borderId="0">
      <alignment horizontal="left" vertical="top"/>
    </xf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0" fontId="59" fillId="12" borderId="0" applyNumberFormat="0" applyBorder="0" applyAlignment="0" applyProtection="0"/>
    <xf numFmtId="4" fontId="2" fillId="0" borderId="1"/>
    <xf numFmtId="0" fontId="9" fillId="0" borderId="1">
      <alignment vertical="top" wrapText="1"/>
    </xf>
    <xf numFmtId="168" fontId="16" fillId="0" borderId="0">
      <protection locked="0"/>
    </xf>
    <xf numFmtId="0" fontId="4" fillId="0" borderId="0"/>
    <xf numFmtId="0" fontId="60" fillId="0" borderId="0"/>
    <xf numFmtId="4" fontId="10" fillId="0" borderId="0">
      <alignment vertical="center"/>
    </xf>
  </cellStyleXfs>
  <cellXfs count="356">
    <xf numFmtId="0" fontId="0" fillId="0" borderId="0" xfId="0"/>
    <xf numFmtId="0" fontId="61" fillId="0" borderId="0" xfId="0" applyFont="1" applyAlignment="1">
      <alignment horizontal="center" vertical="center"/>
    </xf>
    <xf numFmtId="0" fontId="61" fillId="0" borderId="0" xfId="0" applyFont="1"/>
    <xf numFmtId="0" fontId="62" fillId="0" borderId="0" xfId="0" applyFont="1"/>
    <xf numFmtId="0" fontId="62" fillId="0" borderId="0" xfId="0" applyFont="1" applyAlignment="1">
      <alignment horizontal="center" vertical="center"/>
    </xf>
    <xf numFmtId="0" fontId="62" fillId="8" borderId="0" xfId="0" applyFont="1" applyFill="1"/>
    <xf numFmtId="0" fontId="61" fillId="0" borderId="0" xfId="0" applyFont="1" applyFill="1" applyAlignment="1">
      <alignment horizontal="center" vertical="top"/>
    </xf>
    <xf numFmtId="0" fontId="61" fillId="8" borderId="0" xfId="0" applyFont="1" applyFill="1" applyAlignment="1">
      <alignment horizontal="center" vertical="top"/>
    </xf>
    <xf numFmtId="0" fontId="61" fillId="8" borderId="0" xfId="0" applyFont="1" applyFill="1" applyAlignment="1">
      <alignment horizontal="right" vertical="top"/>
    </xf>
    <xf numFmtId="0" fontId="62" fillId="0" borderId="0" xfId="0" applyFont="1" applyFill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1" xfId="1454" applyFont="1" applyBorder="1"/>
    <xf numFmtId="0" fontId="61" fillId="9" borderId="1" xfId="1454" applyNumberFormat="1" applyFont="1" applyFill="1" applyBorder="1" applyAlignment="1">
      <alignment horizontal="left" vertical="center" wrapText="1"/>
    </xf>
    <xf numFmtId="4" fontId="62" fillId="0" borderId="1" xfId="0" applyNumberFormat="1" applyFont="1" applyFill="1" applyBorder="1" applyAlignment="1">
      <alignment horizontal="center" vertical="center" wrapText="1"/>
    </xf>
    <xf numFmtId="4" fontId="61" fillId="0" borderId="1" xfId="0" applyNumberFormat="1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vertical="center"/>
    </xf>
    <xf numFmtId="2" fontId="62" fillId="0" borderId="1" xfId="0" applyNumberFormat="1" applyFont="1" applyFill="1" applyBorder="1" applyAlignment="1">
      <alignment vertical="center" wrapText="1"/>
    </xf>
    <xf numFmtId="4" fontId="61" fillId="0" borderId="1" xfId="0" applyNumberFormat="1" applyFont="1" applyFill="1" applyBorder="1" applyAlignment="1">
      <alignment vertical="center" wrapText="1"/>
    </xf>
    <xf numFmtId="2" fontId="62" fillId="0" borderId="1" xfId="0" applyNumberFormat="1" applyFont="1" applyFill="1" applyBorder="1" applyAlignment="1">
      <alignment horizontal="center" vertical="top"/>
    </xf>
    <xf numFmtId="2" fontId="62" fillId="8" borderId="4" xfId="0" applyNumberFormat="1" applyFont="1" applyFill="1" applyBorder="1" applyAlignment="1">
      <alignment horizontal="center" vertical="top"/>
    </xf>
    <xf numFmtId="4" fontId="61" fillId="8" borderId="1" xfId="0" applyNumberFormat="1" applyFont="1" applyFill="1" applyBorder="1" applyAlignment="1">
      <alignment horizontal="center" vertical="top" wrapText="1"/>
    </xf>
    <xf numFmtId="2" fontId="62" fillId="8" borderId="1" xfId="0" applyNumberFormat="1" applyFont="1" applyFill="1" applyBorder="1" applyAlignment="1">
      <alignment horizontal="center" vertical="top"/>
    </xf>
    <xf numFmtId="49" fontId="62" fillId="0" borderId="1" xfId="1454" applyNumberFormat="1" applyFont="1" applyBorder="1" applyAlignment="1">
      <alignment horizontal="center" vertical="center"/>
    </xf>
    <xf numFmtId="4" fontId="63" fillId="9" borderId="1" xfId="1454" applyNumberFormat="1" applyFont="1" applyFill="1" applyBorder="1" applyAlignment="1">
      <alignment vertical="center" wrapText="1"/>
    </xf>
    <xf numFmtId="2" fontId="62" fillId="9" borderId="1" xfId="1572" applyNumberFormat="1" applyFont="1" applyFill="1" applyBorder="1" applyAlignment="1">
      <alignment horizontal="center" vertical="center" wrapText="1"/>
    </xf>
    <xf numFmtId="0" fontId="62" fillId="0" borderId="1" xfId="1454" applyFont="1" applyFill="1" applyBorder="1" applyAlignment="1">
      <alignment horizontal="center" vertical="center"/>
    </xf>
    <xf numFmtId="166" fontId="62" fillId="0" borderId="1" xfId="0" applyNumberFormat="1" applyFont="1" applyFill="1" applyBorder="1" applyAlignment="1">
      <alignment vertical="center" wrapText="1"/>
    </xf>
    <xf numFmtId="2" fontId="62" fillId="0" borderId="1" xfId="0" applyNumberFormat="1" applyFont="1" applyFill="1" applyBorder="1" applyAlignment="1">
      <alignment horizontal="center" vertical="center" wrapText="1"/>
    </xf>
    <xf numFmtId="190" fontId="62" fillId="9" borderId="1" xfId="1572" applyNumberFormat="1" applyFont="1" applyFill="1" applyBorder="1" applyAlignment="1">
      <alignment horizontal="center" vertical="center" wrapText="1"/>
    </xf>
    <xf numFmtId="4" fontId="62" fillId="9" borderId="1" xfId="0" applyNumberFormat="1" applyFont="1" applyFill="1" applyBorder="1" applyAlignment="1">
      <alignment horizontal="center" vertical="center" wrapText="1"/>
    </xf>
    <xf numFmtId="4" fontId="61" fillId="9" borderId="1" xfId="0" applyNumberFormat="1" applyFont="1" applyFill="1" applyBorder="1" applyAlignment="1">
      <alignment horizontal="center" vertical="center" wrapText="1"/>
    </xf>
    <xf numFmtId="2" fontId="62" fillId="9" borderId="1" xfId="0" applyNumberFormat="1" applyFont="1" applyFill="1" applyBorder="1" applyAlignment="1">
      <alignment horizontal="center" vertical="center" wrapText="1"/>
    </xf>
    <xf numFmtId="191" fontId="62" fillId="9" borderId="1" xfId="1572" applyNumberFormat="1" applyFont="1" applyFill="1" applyBorder="1" applyAlignment="1">
      <alignment horizontal="center" vertical="center" wrapText="1"/>
    </xf>
    <xf numFmtId="0" fontId="62" fillId="0" borderId="1" xfId="0" applyFont="1" applyBorder="1"/>
    <xf numFmtId="4" fontId="61" fillId="0" borderId="1" xfId="0" applyNumberFormat="1" applyFont="1" applyFill="1" applyBorder="1" applyAlignment="1">
      <alignment vertical="top" wrapText="1"/>
    </xf>
    <xf numFmtId="4" fontId="61" fillId="8" borderId="4" xfId="0" applyNumberFormat="1" applyFont="1" applyFill="1" applyBorder="1" applyAlignment="1">
      <alignment horizontal="center" vertical="center" wrapText="1"/>
    </xf>
    <xf numFmtId="4" fontId="61" fillId="8" borderId="1" xfId="0" applyNumberFormat="1" applyFont="1" applyFill="1" applyBorder="1" applyAlignment="1">
      <alignment horizontal="center" vertical="center" wrapText="1"/>
    </xf>
    <xf numFmtId="0" fontId="62" fillId="0" borderId="17" xfId="0" applyFont="1" applyBorder="1" applyAlignment="1">
      <alignment horizontal="center" vertical="center"/>
    </xf>
    <xf numFmtId="0" fontId="62" fillId="0" borderId="4" xfId="0" applyFont="1" applyBorder="1"/>
    <xf numFmtId="4" fontId="61" fillId="0" borderId="1" xfId="0" applyNumberFormat="1" applyFont="1" applyFill="1" applyBorder="1" applyAlignment="1">
      <alignment horizontal="center" vertical="top" wrapText="1"/>
    </xf>
    <xf numFmtId="4" fontId="61" fillId="0" borderId="18" xfId="0" applyNumberFormat="1" applyFont="1" applyFill="1" applyBorder="1" applyAlignment="1">
      <alignment horizontal="center" vertical="top" wrapText="1"/>
    </xf>
    <xf numFmtId="4" fontId="61" fillId="8" borderId="4" xfId="0" applyNumberFormat="1" applyFont="1" applyFill="1" applyBorder="1" applyAlignment="1">
      <alignment horizontal="center" vertical="top" wrapText="1"/>
    </xf>
    <xf numFmtId="2" fontId="62" fillId="0" borderId="1" xfId="0" applyNumberFormat="1" applyFont="1" applyFill="1" applyBorder="1" applyAlignment="1">
      <alignment horizontal="center" vertical="top" wrapText="1"/>
    </xf>
    <xf numFmtId="1" fontId="61" fillId="0" borderId="1" xfId="0" applyNumberFormat="1" applyFont="1" applyFill="1" applyBorder="1" applyAlignment="1">
      <alignment vertical="top" wrapText="1"/>
    </xf>
    <xf numFmtId="0" fontId="62" fillId="0" borderId="1" xfId="0" applyFont="1" applyFill="1" applyBorder="1" applyAlignment="1">
      <alignment horizontal="center" vertical="center" wrapText="1"/>
    </xf>
    <xf numFmtId="0" fontId="61" fillId="0" borderId="1" xfId="0" applyFont="1" applyFill="1" applyBorder="1" applyAlignment="1">
      <alignment vertical="top" wrapText="1"/>
    </xf>
    <xf numFmtId="49" fontId="62" fillId="0" borderId="1" xfId="5" applyNumberFormat="1" applyFont="1" applyFill="1" applyBorder="1" applyAlignment="1">
      <alignment horizontal="left" vertical="top" wrapText="1"/>
    </xf>
    <xf numFmtId="49" fontId="62" fillId="0" borderId="1" xfId="7" applyNumberFormat="1" applyFont="1" applyBorder="1" applyAlignment="1">
      <alignment horizontal="left" vertical="center" wrapText="1"/>
    </xf>
    <xf numFmtId="0" fontId="62" fillId="0" borderId="1" xfId="7" applyNumberFormat="1" applyFont="1" applyBorder="1" applyAlignment="1">
      <alignment horizontal="center" vertical="center" wrapText="1"/>
    </xf>
    <xf numFmtId="0" fontId="62" fillId="0" borderId="11" xfId="0" applyFont="1" applyBorder="1" applyAlignment="1">
      <alignment horizontal="center" vertical="center"/>
    </xf>
    <xf numFmtId="0" fontId="62" fillId="0" borderId="42" xfId="0" applyFont="1" applyBorder="1"/>
    <xf numFmtId="4" fontId="61" fillId="2" borderId="28" xfId="0" applyNumberFormat="1" applyFont="1" applyFill="1" applyBorder="1" applyAlignment="1">
      <alignment vertical="top" wrapText="1"/>
    </xf>
    <xf numFmtId="4" fontId="62" fillId="2" borderId="28" xfId="0" applyNumberFormat="1" applyFont="1" applyFill="1" applyBorder="1" applyAlignment="1">
      <alignment horizontal="center" vertical="center" wrapText="1"/>
    </xf>
    <xf numFmtId="4" fontId="61" fillId="2" borderId="28" xfId="0" applyNumberFormat="1" applyFont="1" applyFill="1" applyBorder="1" applyAlignment="1">
      <alignment horizontal="center" vertical="center" wrapText="1"/>
    </xf>
    <xf numFmtId="4" fontId="61" fillId="2" borderId="28" xfId="0" applyNumberFormat="1" applyFont="1" applyFill="1" applyBorder="1" applyAlignment="1">
      <alignment horizontal="center" vertical="top" wrapText="1"/>
    </xf>
    <xf numFmtId="4" fontId="61" fillId="2" borderId="29" xfId="0" applyNumberFormat="1" applyFont="1" applyFill="1" applyBorder="1" applyAlignment="1">
      <alignment horizontal="center" vertical="top" wrapText="1"/>
    </xf>
    <xf numFmtId="4" fontId="61" fillId="8" borderId="65" xfId="0" applyNumberFormat="1" applyFont="1" applyFill="1" applyBorder="1" applyAlignment="1">
      <alignment horizontal="center" vertical="top" wrapText="1"/>
    </xf>
    <xf numFmtId="4" fontId="61" fillId="8" borderId="28" xfId="0" applyNumberFormat="1" applyFont="1" applyFill="1" applyBorder="1" applyAlignment="1">
      <alignment horizontal="center" vertical="top" wrapText="1"/>
    </xf>
    <xf numFmtId="4" fontId="61" fillId="8" borderId="29" xfId="0" applyNumberFormat="1" applyFont="1" applyFill="1" applyBorder="1" applyAlignment="1">
      <alignment horizontal="center" vertical="top" wrapText="1"/>
    </xf>
    <xf numFmtId="0" fontId="61" fillId="2" borderId="12" xfId="6" applyFont="1" applyFill="1" applyBorder="1" applyAlignment="1">
      <alignment horizontal="left" vertical="top"/>
    </xf>
    <xf numFmtId="2" fontId="62" fillId="2" borderId="12" xfId="0" applyNumberFormat="1" applyFont="1" applyFill="1" applyBorder="1" applyAlignment="1">
      <alignment horizontal="center" vertical="center" wrapText="1"/>
    </xf>
    <xf numFmtId="9" fontId="62" fillId="2" borderId="12" xfId="1" applyFont="1" applyFill="1" applyBorder="1" applyAlignment="1">
      <alignment horizontal="center" vertical="center" wrapText="1"/>
    </xf>
    <xf numFmtId="9" fontId="61" fillId="2" borderId="12" xfId="1" applyFont="1" applyFill="1" applyBorder="1" applyAlignment="1">
      <alignment horizontal="center" vertical="center" wrapText="1"/>
    </xf>
    <xf numFmtId="9" fontId="61" fillId="2" borderId="12" xfId="1" applyFont="1" applyFill="1" applyBorder="1" applyAlignment="1">
      <alignment horizontal="center" vertical="top" wrapText="1"/>
    </xf>
    <xf numFmtId="2" fontId="62" fillId="2" borderId="12" xfId="0" applyNumberFormat="1" applyFont="1" applyFill="1" applyBorder="1" applyAlignment="1">
      <alignment horizontal="center" vertical="top" wrapText="1"/>
    </xf>
    <xf numFmtId="4" fontId="61" fillId="2" borderId="12" xfId="0" applyNumberFormat="1" applyFont="1" applyFill="1" applyBorder="1" applyAlignment="1">
      <alignment horizontal="center" vertical="top" wrapText="1"/>
    </xf>
    <xf numFmtId="4" fontId="61" fillId="2" borderId="13" xfId="0" applyNumberFormat="1" applyFont="1" applyFill="1" applyBorder="1" applyAlignment="1">
      <alignment horizontal="center" vertical="top" wrapText="1"/>
    </xf>
    <xf numFmtId="4" fontId="61" fillId="8" borderId="66" xfId="0" applyNumberFormat="1" applyFont="1" applyFill="1" applyBorder="1" applyAlignment="1">
      <alignment horizontal="center" vertical="top" wrapText="1"/>
    </xf>
    <xf numFmtId="4" fontId="61" fillId="8" borderId="12" xfId="0" applyNumberFormat="1" applyFont="1" applyFill="1" applyBorder="1" applyAlignment="1">
      <alignment horizontal="center" vertical="top" wrapText="1"/>
    </xf>
    <xf numFmtId="4" fontId="61" fillId="8" borderId="13" xfId="0" applyNumberFormat="1" applyFont="1" applyFill="1" applyBorder="1" applyAlignment="1">
      <alignment horizontal="center" vertical="top" wrapText="1"/>
    </xf>
    <xf numFmtId="0" fontId="62" fillId="0" borderId="14" xfId="0" applyFont="1" applyBorder="1" applyAlignment="1">
      <alignment horizontal="center" vertical="center"/>
    </xf>
    <xf numFmtId="0" fontId="62" fillId="0" borderId="41" xfId="0" applyFont="1" applyBorder="1"/>
    <xf numFmtId="4" fontId="61" fillId="2" borderId="15" xfId="0" applyNumberFormat="1" applyFont="1" applyFill="1" applyBorder="1" applyAlignment="1">
      <alignment vertical="top" wrapText="1"/>
    </xf>
    <xf numFmtId="4" fontId="62" fillId="2" borderId="15" xfId="0" applyNumberFormat="1" applyFont="1" applyFill="1" applyBorder="1" applyAlignment="1">
      <alignment horizontal="center" vertical="center" wrapText="1"/>
    </xf>
    <xf numFmtId="4" fontId="61" fillId="2" borderId="15" xfId="0" applyNumberFormat="1" applyFont="1" applyFill="1" applyBorder="1" applyAlignment="1">
      <alignment horizontal="center" vertical="center" wrapText="1"/>
    </xf>
    <xf numFmtId="4" fontId="61" fillId="2" borderId="15" xfId="0" applyNumberFormat="1" applyFont="1" applyFill="1" applyBorder="1" applyAlignment="1">
      <alignment horizontal="center" vertical="top" wrapText="1"/>
    </xf>
    <xf numFmtId="4" fontId="61" fillId="2" borderId="16" xfId="0" applyNumberFormat="1" applyFont="1" applyFill="1" applyBorder="1" applyAlignment="1">
      <alignment horizontal="center" vertical="top" wrapText="1"/>
    </xf>
    <xf numFmtId="4" fontId="61" fillId="8" borderId="67" xfId="0" applyNumberFormat="1" applyFont="1" applyFill="1" applyBorder="1" applyAlignment="1">
      <alignment horizontal="center" vertical="top" wrapText="1"/>
    </xf>
    <xf numFmtId="4" fontId="61" fillId="8" borderId="15" xfId="0" applyNumberFormat="1" applyFont="1" applyFill="1" applyBorder="1" applyAlignment="1">
      <alignment horizontal="center" vertical="top" wrapText="1"/>
    </xf>
    <xf numFmtId="4" fontId="61" fillId="8" borderId="16" xfId="0" applyNumberFormat="1" applyFont="1" applyFill="1" applyBorder="1" applyAlignment="1">
      <alignment horizontal="center" vertical="top" wrapText="1"/>
    </xf>
    <xf numFmtId="4" fontId="64" fillId="2" borderId="1" xfId="0" applyNumberFormat="1" applyFont="1" applyFill="1" applyBorder="1" applyAlignment="1">
      <alignment vertical="top" wrapText="1"/>
    </xf>
    <xf numFmtId="4" fontId="62" fillId="2" borderId="1" xfId="0" applyNumberFormat="1" applyFont="1" applyFill="1" applyBorder="1" applyAlignment="1">
      <alignment horizontal="center" vertical="center" wrapText="1"/>
    </xf>
    <xf numFmtId="4" fontId="61" fillId="2" borderId="1" xfId="0" applyNumberFormat="1" applyFont="1" applyFill="1" applyBorder="1" applyAlignment="1">
      <alignment horizontal="center" vertical="center" wrapText="1"/>
    </xf>
    <xf numFmtId="4" fontId="61" fillId="2" borderId="1" xfId="0" applyNumberFormat="1" applyFont="1" applyFill="1" applyBorder="1" applyAlignment="1">
      <alignment vertical="top" wrapText="1"/>
    </xf>
    <xf numFmtId="4" fontId="61" fillId="2" borderId="1" xfId="0" applyNumberFormat="1" applyFont="1" applyFill="1" applyBorder="1" applyAlignment="1">
      <alignment horizontal="center" vertical="top" wrapText="1"/>
    </xf>
    <xf numFmtId="4" fontId="61" fillId="2" borderId="18" xfId="0" applyNumberFormat="1" applyFont="1" applyFill="1" applyBorder="1" applyAlignment="1">
      <alignment horizontal="center" vertical="top" wrapText="1"/>
    </xf>
    <xf numFmtId="4" fontId="61" fillId="8" borderId="18" xfId="0" applyNumberFormat="1" applyFont="1" applyFill="1" applyBorder="1" applyAlignment="1">
      <alignment horizontal="center" vertical="top" wrapText="1"/>
    </xf>
    <xf numFmtId="0" fontId="62" fillId="0" borderId="19" xfId="0" applyFont="1" applyBorder="1" applyAlignment="1">
      <alignment horizontal="center" vertical="center"/>
    </xf>
    <xf numFmtId="0" fontId="62" fillId="0" borderId="8" xfId="0" applyFont="1" applyBorder="1"/>
    <xf numFmtId="4" fontId="62" fillId="2" borderId="9" xfId="0" applyNumberFormat="1" applyFont="1" applyFill="1" applyBorder="1" applyAlignment="1">
      <alignment horizontal="center" vertical="center" wrapText="1"/>
    </xf>
    <xf numFmtId="4" fontId="61" fillId="2" borderId="9" xfId="0" applyNumberFormat="1" applyFont="1" applyFill="1" applyBorder="1" applyAlignment="1">
      <alignment horizontal="center" vertical="center" wrapText="1"/>
    </xf>
    <xf numFmtId="4" fontId="61" fillId="2" borderId="9" xfId="0" applyNumberFormat="1" applyFont="1" applyFill="1" applyBorder="1" applyAlignment="1">
      <alignment vertical="top" wrapText="1"/>
    </xf>
    <xf numFmtId="4" fontId="61" fillId="2" borderId="9" xfId="0" applyNumberFormat="1" applyFont="1" applyFill="1" applyBorder="1" applyAlignment="1">
      <alignment horizontal="center" vertical="top" wrapText="1"/>
    </xf>
    <xf numFmtId="4" fontId="61" fillId="2" borderId="20" xfId="0" applyNumberFormat="1" applyFont="1" applyFill="1" applyBorder="1" applyAlignment="1">
      <alignment horizontal="center" vertical="top" wrapText="1"/>
    </xf>
    <xf numFmtId="4" fontId="61" fillId="8" borderId="8" xfId="0" applyNumberFormat="1" applyFont="1" applyFill="1" applyBorder="1" applyAlignment="1">
      <alignment horizontal="center" vertical="top" wrapText="1"/>
    </xf>
    <xf numFmtId="4" fontId="61" fillId="8" borderId="9" xfId="0" applyNumberFormat="1" applyFont="1" applyFill="1" applyBorder="1" applyAlignment="1">
      <alignment horizontal="center" vertical="top" wrapText="1"/>
    </xf>
    <xf numFmtId="4" fontId="61" fillId="8" borderId="20" xfId="0" applyNumberFormat="1" applyFont="1" applyFill="1" applyBorder="1" applyAlignment="1">
      <alignment horizontal="center" vertical="top" wrapText="1"/>
    </xf>
    <xf numFmtId="0" fontId="62" fillId="0" borderId="21" xfId="0" applyFont="1" applyBorder="1" applyAlignment="1">
      <alignment horizontal="center" vertical="center"/>
    </xf>
    <xf numFmtId="0" fontId="62" fillId="0" borderId="68" xfId="0" applyFont="1" applyBorder="1"/>
    <xf numFmtId="4" fontId="61" fillId="2" borderId="22" xfId="0" applyNumberFormat="1" applyFont="1" applyFill="1" applyBorder="1" applyAlignment="1">
      <alignment vertical="top" wrapText="1"/>
    </xf>
    <xf numFmtId="4" fontId="62" fillId="2" borderId="22" xfId="0" applyNumberFormat="1" applyFont="1" applyFill="1" applyBorder="1" applyAlignment="1">
      <alignment horizontal="center" vertical="center" wrapText="1"/>
    </xf>
    <xf numFmtId="4" fontId="61" fillId="2" borderId="22" xfId="0" applyNumberFormat="1" applyFont="1" applyFill="1" applyBorder="1" applyAlignment="1">
      <alignment horizontal="center" vertical="center" wrapText="1"/>
    </xf>
    <xf numFmtId="4" fontId="61" fillId="2" borderId="22" xfId="0" applyNumberFormat="1" applyFont="1" applyFill="1" applyBorder="1" applyAlignment="1">
      <alignment horizontal="center" vertical="top" wrapText="1"/>
    </xf>
    <xf numFmtId="4" fontId="61" fillId="2" borderId="23" xfId="0" applyNumberFormat="1" applyFont="1" applyFill="1" applyBorder="1" applyAlignment="1">
      <alignment horizontal="center" vertical="top" wrapText="1"/>
    </xf>
    <xf numFmtId="4" fontId="61" fillId="8" borderId="68" xfId="0" applyNumberFormat="1" applyFont="1" applyFill="1" applyBorder="1" applyAlignment="1">
      <alignment horizontal="center" vertical="top" wrapText="1"/>
    </xf>
    <xf numFmtId="4" fontId="61" fillId="8" borderId="22" xfId="0" applyNumberFormat="1" applyFont="1" applyFill="1" applyBorder="1" applyAlignment="1">
      <alignment horizontal="center" vertical="top" wrapText="1"/>
    </xf>
    <xf numFmtId="4" fontId="61" fillId="8" borderId="23" xfId="0" applyNumberFormat="1" applyFont="1" applyFill="1" applyBorder="1" applyAlignment="1">
      <alignment horizontal="center" vertical="top" wrapText="1"/>
    </xf>
    <xf numFmtId="0" fontId="62" fillId="0" borderId="0" xfId="0" applyFont="1" applyBorder="1" applyAlignment="1">
      <alignment horizontal="center" vertical="center"/>
    </xf>
    <xf numFmtId="0" fontId="62" fillId="0" borderId="0" xfId="0" applyFont="1" applyBorder="1"/>
    <xf numFmtId="4" fontId="61" fillId="0" borderId="24" xfId="0" applyNumberFormat="1" applyFont="1" applyFill="1" applyBorder="1" applyAlignment="1">
      <alignment vertical="top" wrapText="1"/>
    </xf>
    <xf numFmtId="4" fontId="62" fillId="0" borderId="0" xfId="0" applyNumberFormat="1" applyFont="1" applyFill="1" applyBorder="1" applyAlignment="1">
      <alignment horizontal="center" vertical="center" wrapText="1"/>
    </xf>
    <xf numFmtId="4" fontId="61" fillId="0" borderId="0" xfId="0" applyNumberFormat="1" applyFont="1" applyFill="1" applyBorder="1" applyAlignment="1">
      <alignment horizontal="center" vertical="center" wrapText="1"/>
    </xf>
    <xf numFmtId="4" fontId="61" fillId="0" borderId="0" xfId="0" applyNumberFormat="1" applyFont="1" applyFill="1" applyBorder="1" applyAlignment="1">
      <alignment vertical="top" wrapText="1"/>
    </xf>
    <xf numFmtId="4" fontId="61" fillId="0" borderId="0" xfId="0" applyNumberFormat="1" applyFont="1" applyFill="1" applyBorder="1" applyAlignment="1">
      <alignment horizontal="center" vertical="top" wrapText="1"/>
    </xf>
    <xf numFmtId="1" fontId="61" fillId="2" borderId="10" xfId="0" applyNumberFormat="1" applyFont="1" applyFill="1" applyBorder="1" applyAlignment="1">
      <alignment horizontal="center" vertical="center" wrapText="1"/>
    </xf>
    <xf numFmtId="1" fontId="61" fillId="2" borderId="1" xfId="0" applyNumberFormat="1" applyFont="1" applyFill="1" applyBorder="1" applyAlignment="1">
      <alignment horizontal="center" vertical="center" wrapText="1"/>
    </xf>
    <xf numFmtId="1" fontId="61" fillId="0" borderId="0" xfId="0" applyNumberFormat="1" applyFont="1" applyFill="1" applyBorder="1" applyAlignment="1">
      <alignment horizontal="center" vertical="center" wrapText="1"/>
    </xf>
    <xf numFmtId="1" fontId="61" fillId="0" borderId="0" xfId="0" applyNumberFormat="1" applyFont="1" applyFill="1" applyBorder="1" applyAlignment="1">
      <alignment horizontal="center" vertical="top" wrapText="1"/>
    </xf>
    <xf numFmtId="1" fontId="62" fillId="2" borderId="1" xfId="0" applyNumberFormat="1" applyFont="1" applyFill="1" applyBorder="1" applyAlignment="1">
      <alignment horizontal="center" vertical="center"/>
    </xf>
    <xf numFmtId="1" fontId="62" fillId="0" borderId="0" xfId="0" applyNumberFormat="1" applyFont="1" applyFill="1" applyBorder="1" applyAlignment="1">
      <alignment horizontal="center" vertical="center"/>
    </xf>
    <xf numFmtId="1" fontId="61" fillId="0" borderId="0" xfId="0" applyNumberFormat="1" applyFont="1" applyFill="1" applyBorder="1" applyAlignment="1">
      <alignment horizontal="center" vertical="center"/>
    </xf>
    <xf numFmtId="1" fontId="62" fillId="0" borderId="0" xfId="0" applyNumberFormat="1" applyFont="1" applyFill="1" applyBorder="1" applyAlignment="1">
      <alignment horizontal="center"/>
    </xf>
    <xf numFmtId="0" fontId="62" fillId="0" borderId="0" xfId="0" applyFont="1" applyFill="1" applyBorder="1"/>
    <xf numFmtId="0" fontId="61" fillId="0" borderId="7" xfId="6" applyFont="1" applyFill="1" applyBorder="1" applyAlignment="1">
      <alignment horizontal="left" vertical="top"/>
    </xf>
    <xf numFmtId="0" fontId="62" fillId="0" borderId="7" xfId="0" applyFont="1" applyBorder="1" applyAlignment="1">
      <alignment horizontal="center" vertical="center"/>
    </xf>
    <xf numFmtId="1" fontId="61" fillId="0" borderId="0" xfId="0" applyNumberFormat="1" applyFont="1" applyFill="1" applyBorder="1" applyAlignment="1">
      <alignment horizontal="center"/>
    </xf>
    <xf numFmtId="1" fontId="61" fillId="0" borderId="0" xfId="0" applyNumberFormat="1" applyFont="1" applyBorder="1" applyAlignment="1">
      <alignment horizontal="center"/>
    </xf>
    <xf numFmtId="0" fontId="65" fillId="0" borderId="27" xfId="6" applyFont="1" applyFill="1" applyBorder="1" applyAlignment="1">
      <alignment horizontal="center" vertical="center"/>
    </xf>
    <xf numFmtId="0" fontId="65" fillId="0" borderId="27" xfId="6" applyFont="1" applyFill="1" applyBorder="1" applyAlignment="1">
      <alignment horizontal="left" vertical="top"/>
    </xf>
    <xf numFmtId="0" fontId="66" fillId="0" borderId="27" xfId="6" applyFont="1" applyFill="1" applyBorder="1" applyAlignment="1">
      <alignment horizontal="center" vertical="center"/>
    </xf>
    <xf numFmtId="1" fontId="62" fillId="2" borderId="1" xfId="0" applyNumberFormat="1" applyFont="1" applyFill="1" applyBorder="1" applyAlignment="1">
      <alignment horizontal="center" vertical="center" wrapText="1"/>
    </xf>
    <xf numFmtId="0" fontId="62" fillId="0" borderId="0" xfId="0" applyFont="1" applyFill="1" applyBorder="1" applyAlignment="1">
      <alignment horizontal="center" vertical="center"/>
    </xf>
    <xf numFmtId="0" fontId="62" fillId="0" borderId="1" xfId="0" applyFont="1" applyBorder="1" applyAlignment="1">
      <alignment horizontal="center"/>
    </xf>
    <xf numFmtId="0" fontId="61" fillId="0" borderId="1" xfId="6" applyFont="1" applyFill="1" applyBorder="1" applyAlignment="1">
      <alignment horizontal="left" vertical="top"/>
    </xf>
    <xf numFmtId="167" fontId="61" fillId="0" borderId="0" xfId="0" applyNumberFormat="1" applyFont="1" applyFill="1" applyBorder="1" applyAlignment="1">
      <alignment horizontal="center" vertical="center" wrapText="1"/>
    </xf>
    <xf numFmtId="0" fontId="62" fillId="2" borderId="1" xfId="0" applyFont="1" applyFill="1" applyBorder="1" applyAlignment="1">
      <alignment horizontal="center" vertical="center" wrapText="1"/>
    </xf>
    <xf numFmtId="10" fontId="62" fillId="2" borderId="1" xfId="0" applyNumberFormat="1" applyFont="1" applyFill="1" applyBorder="1" applyAlignment="1">
      <alignment horizontal="center" vertical="center"/>
    </xf>
    <xf numFmtId="0" fontId="62" fillId="0" borderId="0" xfId="0" applyFont="1" applyBorder="1" applyAlignment="1">
      <alignment horizontal="center"/>
    </xf>
    <xf numFmtId="0" fontId="61" fillId="0" borderId="0" xfId="6" applyFont="1" applyFill="1" applyBorder="1" applyAlignment="1">
      <alignment horizontal="left" vertical="top"/>
    </xf>
    <xf numFmtId="0" fontId="61" fillId="0" borderId="0" xfId="0" applyFont="1" applyBorder="1"/>
    <xf numFmtId="0" fontId="68" fillId="5" borderId="31" xfId="0" applyFont="1" applyFill="1" applyBorder="1" applyAlignment="1"/>
    <xf numFmtId="0" fontId="68" fillId="5" borderId="32" xfId="0" applyFont="1" applyFill="1" applyBorder="1" applyAlignment="1"/>
    <xf numFmtId="0" fontId="68" fillId="0" borderId="0" xfId="0" applyFont="1"/>
    <xf numFmtId="164" fontId="68" fillId="5" borderId="22" xfId="4" applyNumberFormat="1" applyFont="1" applyFill="1" applyBorder="1" applyAlignment="1" applyProtection="1">
      <alignment horizontal="center" vertical="center" wrapText="1"/>
      <protection locked="0"/>
    </xf>
    <xf numFmtId="0" fontId="68" fillId="6" borderId="19" xfId="0" applyFont="1" applyFill="1" applyBorder="1" applyAlignment="1">
      <alignment horizontal="center" vertical="center"/>
    </xf>
    <xf numFmtId="0" fontId="68" fillId="6" borderId="8" xfId="0" applyFont="1" applyFill="1" applyBorder="1"/>
    <xf numFmtId="1" fontId="68" fillId="6" borderId="9" xfId="2" quotePrefix="1" applyNumberFormat="1" applyFont="1" applyFill="1" applyBorder="1" applyAlignment="1" applyProtection="1">
      <alignment horizontal="center"/>
      <protection locked="0"/>
    </xf>
    <xf numFmtId="1" fontId="68" fillId="6" borderId="9" xfId="2" quotePrefix="1" applyNumberFormat="1" applyFont="1" applyFill="1" applyBorder="1" applyAlignment="1" applyProtection="1">
      <alignment horizontal="center" vertical="center"/>
      <protection locked="0"/>
    </xf>
    <xf numFmtId="1" fontId="68" fillId="6" borderId="5" xfId="2" quotePrefix="1" applyNumberFormat="1" applyFont="1" applyFill="1" applyBorder="1" applyAlignment="1" applyProtection="1">
      <alignment horizontal="center" vertical="center"/>
      <protection locked="0"/>
    </xf>
    <xf numFmtId="1" fontId="68" fillId="6" borderId="5" xfId="2" quotePrefix="1" applyNumberFormat="1" applyFont="1" applyFill="1" applyBorder="1" applyAlignment="1" applyProtection="1">
      <alignment horizontal="center"/>
      <protection locked="0"/>
    </xf>
    <xf numFmtId="1" fontId="68" fillId="6" borderId="33" xfId="2" quotePrefix="1" applyNumberFormat="1" applyFont="1" applyFill="1" applyBorder="1" applyAlignment="1" applyProtection="1">
      <alignment horizontal="center"/>
      <protection locked="0"/>
    </xf>
    <xf numFmtId="1" fontId="68" fillId="6" borderId="42" xfId="2" quotePrefix="1" applyNumberFormat="1" applyFont="1" applyFill="1" applyBorder="1" applyAlignment="1" applyProtection="1">
      <alignment horizontal="center"/>
      <protection locked="0"/>
    </xf>
    <xf numFmtId="0" fontId="69" fillId="9" borderId="0" xfId="824" applyNumberFormat="1" applyFont="1" applyFill="1" applyAlignment="1">
      <alignment vertical="center" wrapText="1"/>
    </xf>
    <xf numFmtId="4" fontId="62" fillId="0" borderId="0" xfId="1573" applyFont="1">
      <alignment vertical="center"/>
    </xf>
    <xf numFmtId="4" fontId="62" fillId="0" borderId="0" xfId="1573" applyFont="1" applyAlignment="1"/>
    <xf numFmtId="0" fontId="62" fillId="0" borderId="0" xfId="823" applyFont="1" applyAlignment="1">
      <alignment horizontal="left"/>
    </xf>
    <xf numFmtId="0" fontId="62" fillId="0" borderId="0" xfId="823" applyFont="1"/>
    <xf numFmtId="0" fontId="70" fillId="0" borderId="0" xfId="823" applyFont="1" applyFill="1" applyAlignment="1"/>
    <xf numFmtId="0" fontId="61" fillId="0" borderId="0" xfId="1573" applyNumberFormat="1" applyFont="1" applyAlignment="1"/>
    <xf numFmtId="4" fontId="62" fillId="9" borderId="1" xfId="1573" applyFont="1" applyFill="1" applyBorder="1" applyAlignment="1">
      <alignment horizontal="left" vertical="center" wrapText="1"/>
    </xf>
    <xf numFmtId="3" fontId="62" fillId="0" borderId="1" xfId="1573" applyNumberFormat="1" applyFont="1" applyBorder="1" applyAlignment="1">
      <alignment horizontal="center" vertical="center" wrapText="1"/>
    </xf>
    <xf numFmtId="4" fontId="62" fillId="0" borderId="1" xfId="1573" applyNumberFormat="1" applyFont="1" applyBorder="1" applyAlignment="1">
      <alignment horizontal="center" vertical="center" wrapText="1"/>
    </xf>
    <xf numFmtId="4" fontId="62" fillId="3" borderId="1" xfId="1573" applyFont="1" applyFill="1" applyBorder="1" applyAlignment="1">
      <alignment vertical="center" wrapText="1"/>
    </xf>
    <xf numFmtId="4" fontId="62" fillId="0" borderId="1" xfId="1573" applyFont="1" applyFill="1" applyBorder="1" applyAlignment="1">
      <alignment horizontal="left" vertical="center" wrapText="1"/>
    </xf>
    <xf numFmtId="0" fontId="62" fillId="0" borderId="27" xfId="1454" applyFont="1" applyBorder="1"/>
    <xf numFmtId="0" fontId="62" fillId="0" borderId="0" xfId="1454" applyFont="1"/>
    <xf numFmtId="4" fontId="69" fillId="9" borderId="0" xfId="1573" applyFont="1" applyFill="1">
      <alignment vertical="center"/>
    </xf>
    <xf numFmtId="4" fontId="68" fillId="0" borderId="0" xfId="1573" applyFont="1">
      <alignment vertical="center"/>
    </xf>
    <xf numFmtId="4" fontId="68" fillId="0" borderId="1" xfId="1573" applyFont="1" applyBorder="1" applyAlignment="1">
      <alignment horizontal="center" vertical="center" wrapText="1"/>
    </xf>
    <xf numFmtId="3" fontId="68" fillId="0" borderId="1" xfId="1573" applyNumberFormat="1" applyFont="1" applyBorder="1" applyAlignment="1">
      <alignment horizontal="center" vertical="center" wrapText="1"/>
    </xf>
    <xf numFmtId="4" fontId="61" fillId="0" borderId="1" xfId="1573" applyNumberFormat="1" applyFont="1" applyBorder="1" applyAlignment="1">
      <alignment horizontal="right" vertical="top" wrapText="1"/>
    </xf>
    <xf numFmtId="4" fontId="62" fillId="0" borderId="1" xfId="1573" applyFont="1" applyBorder="1" applyAlignment="1">
      <alignment vertical="center" wrapText="1"/>
    </xf>
    <xf numFmtId="4" fontId="61" fillId="0" borderId="1" xfId="1573" applyFont="1" applyBorder="1" applyAlignment="1">
      <alignment vertical="top" wrapText="1"/>
    </xf>
    <xf numFmtId="0" fontId="62" fillId="0" borderId="0" xfId="823" applyFont="1" applyFill="1" applyAlignment="1">
      <alignment horizontal="left"/>
    </xf>
    <xf numFmtId="0" fontId="62" fillId="0" borderId="0" xfId="823" applyFont="1" applyFill="1"/>
    <xf numFmtId="0" fontId="61" fillId="0" borderId="0" xfId="823" applyFont="1" applyFill="1" applyAlignment="1">
      <alignment horizontal="center"/>
    </xf>
    <xf numFmtId="0" fontId="62" fillId="0" borderId="0" xfId="823" applyFont="1" applyFill="1" applyAlignment="1">
      <alignment horizontal="center"/>
    </xf>
    <xf numFmtId="0" fontId="63" fillId="0" borderId="0" xfId="823" applyFont="1" applyFill="1" applyBorder="1" applyAlignment="1">
      <alignment vertical="top"/>
    </xf>
    <xf numFmtId="3" fontId="62" fillId="0" borderId="0" xfId="823" applyNumberFormat="1" applyFont="1" applyFill="1" applyBorder="1" applyAlignment="1">
      <alignment horizontal="center" vertical="top" wrapText="1"/>
    </xf>
    <xf numFmtId="0" fontId="62" fillId="0" borderId="0" xfId="1454" applyFont="1" applyFill="1"/>
    <xf numFmtId="0" fontId="62" fillId="0" borderId="27" xfId="1454" applyFont="1" applyFill="1" applyBorder="1"/>
    <xf numFmtId="49" fontId="62" fillId="0" borderId="1" xfId="823" applyNumberFormat="1" applyFont="1" applyFill="1" applyBorder="1" applyAlignment="1">
      <alignment horizontal="left" vertical="top" wrapText="1"/>
    </xf>
    <xf numFmtId="3" fontId="71" fillId="0" borderId="1" xfId="823" applyNumberFormat="1" applyFont="1" applyFill="1" applyBorder="1" applyAlignment="1">
      <alignment horizontal="center" vertical="top"/>
    </xf>
    <xf numFmtId="0" fontId="62" fillId="0" borderId="1" xfId="823" applyNumberFormat="1" applyFont="1" applyFill="1" applyBorder="1" applyAlignment="1">
      <alignment horizontal="center" vertical="top"/>
    </xf>
    <xf numFmtId="1" fontId="62" fillId="0" borderId="1" xfId="823" applyNumberFormat="1" applyFont="1" applyFill="1" applyBorder="1" applyAlignment="1">
      <alignment horizontal="center" vertical="top"/>
    </xf>
    <xf numFmtId="0" fontId="62" fillId="0" borderId="1" xfId="823" applyFont="1" applyFill="1" applyBorder="1" applyAlignment="1">
      <alignment horizontal="center" vertical="top"/>
    </xf>
    <xf numFmtId="190" fontId="71" fillId="0" borderId="1" xfId="823" applyNumberFormat="1" applyFont="1" applyFill="1" applyBorder="1" applyAlignment="1">
      <alignment horizontal="center" vertical="top"/>
    </xf>
    <xf numFmtId="3" fontId="62" fillId="0" borderId="1" xfId="823" applyNumberFormat="1" applyFont="1" applyFill="1" applyBorder="1" applyAlignment="1">
      <alignment horizontal="center" vertical="top"/>
    </xf>
    <xf numFmtId="3" fontId="71" fillId="0" borderId="1" xfId="823" applyNumberFormat="1" applyFont="1" applyFill="1" applyBorder="1" applyAlignment="1">
      <alignment horizontal="center" vertical="top" wrapText="1"/>
    </xf>
    <xf numFmtId="3" fontId="63" fillId="0" borderId="1" xfId="823" applyNumberFormat="1" applyFont="1" applyFill="1" applyBorder="1" applyAlignment="1">
      <alignment horizontal="center" vertical="top" wrapText="1"/>
    </xf>
    <xf numFmtId="0" fontId="63" fillId="0" borderId="1" xfId="823" applyNumberFormat="1" applyFont="1" applyFill="1" applyBorder="1" applyAlignment="1">
      <alignment horizontal="center" vertical="top"/>
    </xf>
    <xf numFmtId="3" fontId="63" fillId="0" borderId="1" xfId="823" applyNumberFormat="1" applyFont="1" applyFill="1" applyBorder="1" applyAlignment="1">
      <alignment horizontal="center" vertical="top"/>
    </xf>
    <xf numFmtId="0" fontId="63" fillId="0" borderId="1" xfId="823" applyFont="1" applyFill="1" applyBorder="1" applyAlignment="1">
      <alignment horizontal="center" vertical="top"/>
    </xf>
    <xf numFmtId="0" fontId="63" fillId="0" borderId="1" xfId="823" applyNumberFormat="1" applyFont="1" applyFill="1" applyBorder="1" applyAlignment="1">
      <alignment horizontal="left" vertical="top" wrapText="1"/>
    </xf>
    <xf numFmtId="192" fontId="63" fillId="0" borderId="1" xfId="823" applyNumberFormat="1" applyFont="1" applyFill="1" applyBorder="1" applyAlignment="1">
      <alignment horizontal="center" vertical="top" wrapText="1"/>
    </xf>
    <xf numFmtId="190" fontId="63" fillId="0" borderId="1" xfId="823" applyNumberFormat="1" applyFont="1" applyFill="1" applyBorder="1" applyAlignment="1">
      <alignment horizontal="center" vertical="top"/>
    </xf>
    <xf numFmtId="192" fontId="63" fillId="0" borderId="1" xfId="823" applyNumberFormat="1" applyFont="1" applyFill="1" applyBorder="1" applyAlignment="1">
      <alignment horizontal="center" vertical="top"/>
    </xf>
    <xf numFmtId="0" fontId="61" fillId="0" borderId="1" xfId="823" applyFont="1" applyFill="1" applyBorder="1" applyAlignment="1">
      <alignment horizontal="center" vertical="top" wrapText="1"/>
    </xf>
    <xf numFmtId="0" fontId="61" fillId="0" borderId="1" xfId="823" applyFont="1" applyFill="1" applyBorder="1" applyAlignment="1">
      <alignment horizontal="left" vertical="top"/>
    </xf>
    <xf numFmtId="192" fontId="61" fillId="0" borderId="1" xfId="823" applyNumberFormat="1" applyFont="1" applyFill="1" applyBorder="1" applyAlignment="1">
      <alignment horizontal="center" vertical="top" wrapText="1"/>
    </xf>
    <xf numFmtId="0" fontId="61" fillId="0" borderId="1" xfId="823" applyNumberFormat="1" applyFont="1" applyFill="1" applyBorder="1" applyAlignment="1">
      <alignment horizontal="center" vertical="top" wrapText="1"/>
    </xf>
    <xf numFmtId="3" fontId="61" fillId="0" borderId="1" xfId="823" applyNumberFormat="1" applyFont="1" applyFill="1" applyBorder="1" applyAlignment="1">
      <alignment horizontal="center" vertical="top" wrapText="1"/>
    </xf>
    <xf numFmtId="3" fontId="70" fillId="0" borderId="1" xfId="823" applyNumberFormat="1" applyFont="1" applyFill="1" applyBorder="1" applyAlignment="1">
      <alignment horizontal="center" vertical="top" wrapText="1"/>
    </xf>
    <xf numFmtId="0" fontId="68" fillId="0" borderId="0" xfId="823" applyFont="1" applyFill="1"/>
    <xf numFmtId="49" fontId="68" fillId="0" borderId="1" xfId="823" applyNumberFormat="1" applyFont="1" applyFill="1" applyBorder="1" applyAlignment="1">
      <alignment horizontal="center" vertical="center" wrapText="1"/>
    </xf>
    <xf numFmtId="0" fontId="68" fillId="0" borderId="0" xfId="823" applyFont="1" applyFill="1" applyAlignment="1">
      <alignment vertical="top"/>
    </xf>
    <xf numFmtId="0" fontId="68" fillId="0" borderId="75" xfId="823" applyFont="1" applyFill="1" applyBorder="1" applyAlignment="1">
      <alignment vertical="top"/>
    </xf>
    <xf numFmtId="0" fontId="61" fillId="0" borderId="0" xfId="823" applyFont="1" applyFill="1" applyBorder="1" applyAlignment="1">
      <alignment horizontal="center" vertical="top" wrapText="1"/>
    </xf>
    <xf numFmtId="0" fontId="61" fillId="0" borderId="0" xfId="823" applyFont="1" applyFill="1" applyBorder="1" applyAlignment="1">
      <alignment horizontal="left" vertical="top"/>
    </xf>
    <xf numFmtId="192" fontId="61" fillId="0" borderId="0" xfId="823" applyNumberFormat="1" applyFont="1" applyFill="1" applyBorder="1" applyAlignment="1">
      <alignment horizontal="center" vertical="top" wrapText="1"/>
    </xf>
    <xf numFmtId="0" fontId="61" fillId="0" borderId="0" xfId="823" applyNumberFormat="1" applyFont="1" applyFill="1" applyBorder="1" applyAlignment="1">
      <alignment horizontal="center" vertical="top" wrapText="1"/>
    </xf>
    <xf numFmtId="3" fontId="61" fillId="0" borderId="0" xfId="823" applyNumberFormat="1" applyFont="1" applyFill="1" applyBorder="1" applyAlignment="1">
      <alignment horizontal="center" vertical="top" wrapText="1"/>
    </xf>
    <xf numFmtId="3" fontId="70" fillId="0" borderId="0" xfId="823" applyNumberFormat="1" applyFont="1" applyFill="1" applyBorder="1" applyAlignment="1">
      <alignment horizontal="center" vertical="top" wrapText="1"/>
    </xf>
    <xf numFmtId="0" fontId="67" fillId="0" borderId="0" xfId="823" applyFont="1" applyFill="1" applyAlignment="1">
      <alignment horizontal="right"/>
    </xf>
    <xf numFmtId="4" fontId="67" fillId="0" borderId="0" xfId="1573" applyFont="1" applyAlignment="1">
      <alignment horizontal="right" vertical="center"/>
    </xf>
    <xf numFmtId="49" fontId="62" fillId="0" borderId="1" xfId="823" applyNumberFormat="1" applyFont="1" applyFill="1" applyBorder="1" applyAlignment="1">
      <alignment vertical="center" wrapText="1"/>
    </xf>
    <xf numFmtId="0" fontId="63" fillId="0" borderId="1" xfId="823" applyNumberFormat="1" applyFont="1" applyFill="1" applyBorder="1" applyAlignment="1">
      <alignment vertical="center" wrapText="1"/>
    </xf>
    <xf numFmtId="49" fontId="63" fillId="0" borderId="1" xfId="823" applyNumberFormat="1" applyFont="1" applyFill="1" applyBorder="1" applyAlignment="1">
      <alignment vertical="center" wrapText="1"/>
    </xf>
    <xf numFmtId="0" fontId="63" fillId="0" borderId="1" xfId="823" applyNumberFormat="1" applyFont="1" applyFill="1" applyBorder="1" applyAlignment="1">
      <alignment vertical="top" wrapText="1"/>
    </xf>
    <xf numFmtId="0" fontId="67" fillId="0" borderId="0" xfId="1454" applyFont="1" applyFill="1"/>
    <xf numFmtId="0" fontId="67" fillId="0" borderId="0" xfId="1454" applyFont="1"/>
    <xf numFmtId="4" fontId="67" fillId="0" borderId="0" xfId="1573" applyFont="1">
      <alignment vertical="center"/>
    </xf>
    <xf numFmtId="0" fontId="62" fillId="0" borderId="0" xfId="823" applyFont="1" applyFill="1" applyAlignment="1">
      <alignment horizontal="right" vertical="top"/>
    </xf>
    <xf numFmtId="0" fontId="62" fillId="0" borderId="0" xfId="823" applyFont="1" applyFill="1" applyAlignment="1">
      <alignment horizontal="center" vertical="top"/>
    </xf>
    <xf numFmtId="0" fontId="62" fillId="0" borderId="0" xfId="823" applyFont="1" applyFill="1" applyAlignment="1">
      <alignment horizontal="left" vertical="top" wrapText="1"/>
    </xf>
    <xf numFmtId="0" fontId="61" fillId="0" borderId="0" xfId="823" applyFont="1" applyFill="1" applyBorder="1" applyAlignment="1">
      <alignment vertical="top"/>
    </xf>
    <xf numFmtId="0" fontId="64" fillId="0" borderId="19" xfId="823" applyFont="1" applyBorder="1" applyAlignment="1">
      <alignment horizontal="center" vertical="center"/>
    </xf>
    <xf numFmtId="0" fontId="64" fillId="0" borderId="9" xfId="823" applyFont="1" applyBorder="1" applyAlignment="1">
      <alignment horizontal="center" vertical="center"/>
    </xf>
    <xf numFmtId="0" fontId="64" fillId="0" borderId="74" xfId="823" applyFont="1" applyBorder="1" applyAlignment="1">
      <alignment horizontal="center" vertical="center"/>
    </xf>
    <xf numFmtId="0" fontId="64" fillId="0" borderId="17" xfId="823" applyFont="1" applyBorder="1" applyAlignment="1">
      <alignment horizontal="center" vertical="center"/>
    </xf>
    <xf numFmtId="0" fontId="64" fillId="0" borderId="1" xfId="823" applyFont="1" applyBorder="1" applyAlignment="1">
      <alignment vertical="center"/>
    </xf>
    <xf numFmtId="0" fontId="64" fillId="0" borderId="18" xfId="823" applyFont="1" applyBorder="1" applyAlignment="1">
      <alignment vertical="center"/>
    </xf>
    <xf numFmtId="0" fontId="64" fillId="0" borderId="1" xfId="823" applyFont="1" applyBorder="1" applyAlignment="1">
      <alignment horizontal="center" vertical="center"/>
    </xf>
    <xf numFmtId="0" fontId="64" fillId="0" borderId="18" xfId="823" applyFont="1" applyBorder="1" applyAlignment="1">
      <alignment horizontal="center" vertical="center"/>
    </xf>
    <xf numFmtId="0" fontId="64" fillId="0" borderId="0" xfId="823" applyFont="1" applyBorder="1" applyAlignment="1">
      <alignment horizontal="center" vertical="center"/>
    </xf>
    <xf numFmtId="0" fontId="64" fillId="0" borderId="20" xfId="823" applyFont="1" applyBorder="1" applyAlignment="1">
      <alignment horizontal="center" vertical="center"/>
    </xf>
    <xf numFmtId="0" fontId="62" fillId="0" borderId="43" xfId="823" applyFont="1" applyFill="1" applyBorder="1" applyAlignment="1">
      <alignment horizontal="center" vertical="top"/>
    </xf>
    <xf numFmtId="0" fontId="62" fillId="0" borderId="49" xfId="823" applyFont="1" applyFill="1" applyBorder="1" applyAlignment="1">
      <alignment horizontal="center" vertical="top"/>
    </xf>
    <xf numFmtId="0" fontId="61" fillId="3" borderId="49" xfId="823" applyFont="1" applyFill="1" applyBorder="1" applyAlignment="1">
      <alignment horizontal="left" vertical="top" wrapText="1"/>
    </xf>
    <xf numFmtId="0" fontId="62" fillId="0" borderId="49" xfId="823" applyFont="1" applyFill="1" applyBorder="1" applyAlignment="1">
      <alignment horizontal="right" vertical="top"/>
    </xf>
    <xf numFmtId="3" fontId="70" fillId="3" borderId="45" xfId="823" applyNumberFormat="1" applyFont="1" applyFill="1" applyBorder="1" applyAlignment="1">
      <alignment horizontal="center" vertical="top"/>
    </xf>
    <xf numFmtId="0" fontId="62" fillId="0" borderId="0" xfId="1515" applyFont="1" applyFill="1" applyAlignment="1">
      <alignment horizontal="center"/>
    </xf>
    <xf numFmtId="0" fontId="62" fillId="0" borderId="0" xfId="1515" applyFont="1" applyFill="1" applyAlignment="1"/>
    <xf numFmtId="0" fontId="62" fillId="0" borderId="0" xfId="1515" applyFont="1" applyFill="1"/>
    <xf numFmtId="0" fontId="62" fillId="0" borderId="0" xfId="1515" applyFont="1" applyFill="1" applyAlignment="1">
      <alignment horizontal="center" vertical="center"/>
    </xf>
    <xf numFmtId="3" fontId="62" fillId="0" borderId="0" xfId="1515" applyNumberFormat="1" applyFont="1" applyFill="1" applyAlignment="1">
      <alignment horizontal="center"/>
    </xf>
    <xf numFmtId="3" fontId="63" fillId="0" borderId="0" xfId="1515" applyNumberFormat="1" applyFont="1" applyFill="1" applyBorder="1" applyAlignment="1">
      <alignment horizontal="center" vertical="center"/>
    </xf>
    <xf numFmtId="0" fontId="68" fillId="0" borderId="19" xfId="823" applyFont="1" applyBorder="1" applyAlignment="1">
      <alignment horizontal="center" vertical="center"/>
    </xf>
    <xf numFmtId="0" fontId="68" fillId="0" borderId="8" xfId="823" applyFont="1" applyBorder="1" applyAlignment="1">
      <alignment horizontal="center" vertical="center"/>
    </xf>
    <xf numFmtId="0" fontId="68" fillId="0" borderId="9" xfId="823" applyFont="1" applyBorder="1" applyAlignment="1">
      <alignment horizontal="center" vertical="center"/>
    </xf>
    <xf numFmtId="0" fontId="68" fillId="0" borderId="72" xfId="823" applyFont="1" applyBorder="1" applyAlignment="1">
      <alignment horizontal="center" vertical="center"/>
    </xf>
    <xf numFmtId="0" fontId="68" fillId="0" borderId="20" xfId="823" applyFont="1" applyBorder="1" applyAlignment="1">
      <alignment horizontal="center" vertical="center"/>
    </xf>
    <xf numFmtId="0" fontId="68" fillId="0" borderId="0" xfId="823" applyFont="1"/>
    <xf numFmtId="0" fontId="67" fillId="0" borderId="0" xfId="1515" applyFont="1" applyFill="1"/>
    <xf numFmtId="0" fontId="62" fillId="0" borderId="0" xfId="823" applyFont="1" applyFill="1" applyAlignment="1"/>
    <xf numFmtId="0" fontId="67" fillId="0" borderId="0" xfId="823" applyFont="1" applyFill="1" applyAlignment="1">
      <alignment horizontal="right" vertical="top"/>
    </xf>
    <xf numFmtId="0" fontId="62" fillId="8" borderId="0" xfId="0" applyFont="1" applyFill="1" applyAlignment="1">
      <alignment horizontal="center"/>
    </xf>
    <xf numFmtId="1" fontId="61" fillId="0" borderId="0" xfId="0" applyNumberFormat="1" applyFont="1" applyFill="1" applyBorder="1" applyAlignment="1">
      <alignment horizontal="center" vertical="center" wrapText="1"/>
    </xf>
    <xf numFmtId="0" fontId="61" fillId="0" borderId="0" xfId="6" applyFont="1" applyFill="1" applyBorder="1" applyAlignment="1">
      <alignment horizontal="left" vertical="top" wrapText="1"/>
    </xf>
    <xf numFmtId="4" fontId="64" fillId="3" borderId="6" xfId="0" applyNumberFormat="1" applyFont="1" applyFill="1" applyBorder="1" applyAlignment="1">
      <alignment vertical="top" wrapText="1"/>
    </xf>
    <xf numFmtId="4" fontId="64" fillId="3" borderId="8" xfId="0" applyNumberFormat="1" applyFont="1" applyFill="1" applyBorder="1" applyAlignment="1">
      <alignment vertical="top" wrapText="1"/>
    </xf>
    <xf numFmtId="4" fontId="64" fillId="3" borderId="25" xfId="0" applyNumberFormat="1" applyFont="1" applyFill="1" applyBorder="1" applyAlignment="1">
      <alignment vertical="top" wrapText="1"/>
    </xf>
    <xf numFmtId="4" fontId="64" fillId="3" borderId="26" xfId="0" applyNumberFormat="1" applyFont="1" applyFill="1" applyBorder="1" applyAlignment="1">
      <alignment vertical="top" wrapText="1"/>
    </xf>
    <xf numFmtId="4" fontId="62" fillId="2" borderId="6" xfId="0" applyNumberFormat="1" applyFont="1" applyFill="1" applyBorder="1" applyAlignment="1">
      <alignment horizontal="center" vertical="center" wrapText="1"/>
    </xf>
    <xf numFmtId="4" fontId="62" fillId="2" borderId="10" xfId="0" applyNumberFormat="1" applyFont="1" applyFill="1" applyBorder="1" applyAlignment="1">
      <alignment horizontal="center" vertical="center" wrapText="1"/>
    </xf>
    <xf numFmtId="4" fontId="61" fillId="0" borderId="0" xfId="0" applyNumberFormat="1" applyFont="1" applyFill="1" applyBorder="1" applyAlignment="1">
      <alignment horizontal="center" vertical="center" wrapText="1"/>
    </xf>
    <xf numFmtId="4" fontId="61" fillId="0" borderId="0" xfId="0" applyNumberFormat="1" applyFont="1" applyFill="1" applyBorder="1" applyAlignment="1">
      <alignment horizontal="center" vertical="top" wrapText="1"/>
    </xf>
    <xf numFmtId="4" fontId="64" fillId="3" borderId="2" xfId="0" applyNumberFormat="1" applyFont="1" applyFill="1" applyBorder="1" applyAlignment="1">
      <alignment vertical="top" wrapText="1"/>
    </xf>
    <xf numFmtId="4" fontId="64" fillId="3" borderId="4" xfId="0" applyNumberFormat="1" applyFont="1" applyFill="1" applyBorder="1" applyAlignment="1">
      <alignment vertical="top" wrapText="1"/>
    </xf>
    <xf numFmtId="4" fontId="61" fillId="4" borderId="1" xfId="0" applyNumberFormat="1" applyFont="1" applyFill="1" applyBorder="1" applyAlignment="1">
      <alignment horizontal="center" vertical="center" wrapText="1"/>
    </xf>
    <xf numFmtId="0" fontId="62" fillId="4" borderId="1" xfId="0" applyFont="1" applyFill="1" applyBorder="1" applyAlignment="1">
      <alignment horizontal="center" vertical="center" wrapText="1"/>
    </xf>
    <xf numFmtId="164" fontId="68" fillId="5" borderId="9" xfId="2" applyNumberFormat="1" applyFont="1" applyFill="1" applyBorder="1" applyAlignment="1" applyProtection="1">
      <alignment horizontal="center" vertical="center" wrapText="1"/>
      <protection locked="0"/>
    </xf>
    <xf numFmtId="164" fontId="68" fillId="5" borderId="5" xfId="2" applyNumberFormat="1" applyFont="1" applyFill="1" applyBorder="1" applyAlignment="1" applyProtection="1">
      <alignment horizontal="center" vertical="center" wrapText="1"/>
      <protection locked="0"/>
    </xf>
    <xf numFmtId="164" fontId="68" fillId="5" borderId="34" xfId="2" applyNumberFormat="1" applyFont="1" applyFill="1" applyBorder="1" applyAlignment="1" applyProtection="1">
      <alignment horizontal="center" vertical="center" wrapText="1"/>
      <protection locked="0"/>
    </xf>
    <xf numFmtId="164" fontId="68" fillId="5" borderId="20" xfId="2" applyNumberFormat="1" applyFont="1" applyFill="1" applyBorder="1" applyAlignment="1" applyProtection="1">
      <alignment horizontal="center" vertical="center" wrapText="1"/>
      <protection locked="0"/>
    </xf>
    <xf numFmtId="164" fontId="68" fillId="5" borderId="33" xfId="2" applyNumberFormat="1" applyFont="1" applyFill="1" applyBorder="1" applyAlignment="1" applyProtection="1">
      <alignment horizontal="center" vertical="center" wrapText="1"/>
      <protection locked="0"/>
    </xf>
    <xf numFmtId="164" fontId="68" fillId="5" borderId="35" xfId="2" applyNumberFormat="1" applyFont="1" applyFill="1" applyBorder="1" applyAlignment="1" applyProtection="1">
      <alignment horizontal="center" vertical="center" wrapText="1"/>
      <protection locked="0"/>
    </xf>
    <xf numFmtId="0" fontId="68" fillId="7" borderId="1" xfId="2" applyFont="1" applyFill="1" applyBorder="1" applyAlignment="1" applyProtection="1">
      <alignment horizontal="center" vertical="center" wrapText="1"/>
      <protection locked="0"/>
    </xf>
    <xf numFmtId="0" fontId="68" fillId="7" borderId="22" xfId="2" applyFont="1" applyFill="1" applyBorder="1" applyAlignment="1" applyProtection="1">
      <alignment horizontal="center" vertical="center" wrapText="1"/>
      <protection locked="0"/>
    </xf>
    <xf numFmtId="0" fontId="68" fillId="7" borderId="9" xfId="2" applyFont="1" applyFill="1" applyBorder="1" applyAlignment="1" applyProtection="1">
      <alignment horizontal="center" vertical="center" wrapText="1"/>
      <protection locked="0"/>
    </xf>
    <xf numFmtId="0" fontId="68" fillId="7" borderId="34" xfId="2" applyFont="1" applyFill="1" applyBorder="1" applyAlignment="1" applyProtection="1">
      <alignment horizontal="center" vertical="center" wrapText="1"/>
      <protection locked="0"/>
    </xf>
    <xf numFmtId="0" fontId="68" fillId="5" borderId="9" xfId="3" applyFont="1" applyFill="1" applyBorder="1" applyAlignment="1">
      <alignment horizontal="center" vertical="center" wrapText="1"/>
    </xf>
    <xf numFmtId="0" fontId="68" fillId="5" borderId="5" xfId="3" applyFont="1" applyFill="1" applyBorder="1" applyAlignment="1">
      <alignment horizontal="center" vertical="center" wrapText="1"/>
    </xf>
    <xf numFmtId="0" fontId="68" fillId="5" borderId="34" xfId="3" applyFont="1" applyFill="1" applyBorder="1" applyAlignment="1">
      <alignment horizontal="center" vertical="center" wrapText="1"/>
    </xf>
    <xf numFmtId="0" fontId="68" fillId="5" borderId="30" xfId="0" applyFont="1" applyFill="1" applyBorder="1" applyAlignment="1">
      <alignment horizontal="center"/>
    </xf>
    <xf numFmtId="0" fontId="68" fillId="5" borderId="31" xfId="0" applyFont="1" applyFill="1" applyBorder="1" applyAlignment="1">
      <alignment horizontal="center"/>
    </xf>
    <xf numFmtId="0" fontId="68" fillId="5" borderId="32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top"/>
    </xf>
    <xf numFmtId="0" fontId="68" fillId="0" borderId="47" xfId="2" applyFont="1" applyFill="1" applyBorder="1" applyAlignment="1" applyProtection="1">
      <alignment horizontal="center" vertical="center" wrapText="1"/>
      <protection locked="0"/>
    </xf>
    <xf numFmtId="0" fontId="68" fillId="0" borderId="11" xfId="2" applyFont="1" applyFill="1" applyBorder="1" applyAlignment="1" applyProtection="1">
      <alignment horizontal="center" vertical="center" wrapText="1"/>
      <protection locked="0"/>
    </xf>
    <xf numFmtId="0" fontId="68" fillId="0" borderId="46" xfId="2" applyFont="1" applyFill="1" applyBorder="1" applyAlignment="1" applyProtection="1">
      <alignment horizontal="center" vertical="center" wrapText="1"/>
      <protection locked="0"/>
    </xf>
    <xf numFmtId="0" fontId="68" fillId="0" borderId="64" xfId="2" applyFont="1" applyFill="1" applyBorder="1" applyAlignment="1" applyProtection="1">
      <alignment horizontal="center" vertical="center" wrapText="1"/>
      <protection locked="0"/>
    </xf>
    <xf numFmtId="0" fontId="68" fillId="0" borderId="1" xfId="2" applyFont="1" applyFill="1" applyBorder="1" applyAlignment="1" applyProtection="1">
      <alignment horizontal="center" vertical="center" wrapText="1"/>
      <protection locked="0"/>
    </xf>
    <xf numFmtId="0" fontId="68" fillId="0" borderId="69" xfId="2" applyFont="1" applyFill="1" applyBorder="1" applyAlignment="1" applyProtection="1">
      <alignment horizontal="center" vertical="center" wrapText="1"/>
      <protection locked="0"/>
    </xf>
    <xf numFmtId="0" fontId="68" fillId="0" borderId="2" xfId="2" applyFont="1" applyFill="1" applyBorder="1" applyAlignment="1" applyProtection="1">
      <alignment horizontal="center" vertical="center" wrapText="1"/>
      <protection locked="0"/>
    </xf>
    <xf numFmtId="0" fontId="68" fillId="7" borderId="30" xfId="0" applyFont="1" applyFill="1" applyBorder="1" applyAlignment="1">
      <alignment horizontal="center" vertical="center"/>
    </xf>
    <xf numFmtId="0" fontId="68" fillId="7" borderId="31" xfId="0" applyFont="1" applyFill="1" applyBorder="1" applyAlignment="1">
      <alignment horizontal="center" vertical="center"/>
    </xf>
    <xf numFmtId="0" fontId="68" fillId="7" borderId="32" xfId="0" applyFont="1" applyFill="1" applyBorder="1" applyAlignment="1">
      <alignment horizontal="center" vertical="center"/>
    </xf>
    <xf numFmtId="0" fontId="68" fillId="7" borderId="11" xfId="2" applyFont="1" applyFill="1" applyBorder="1" applyAlignment="1" applyProtection="1">
      <alignment horizontal="center" vertical="center" wrapText="1"/>
      <protection locked="0"/>
    </xf>
    <xf numFmtId="0" fontId="68" fillId="7" borderId="14" xfId="2" applyFont="1" applyFill="1" applyBorder="1" applyAlignment="1" applyProtection="1">
      <alignment horizontal="center" vertical="center" wrapText="1"/>
      <protection locked="0"/>
    </xf>
    <xf numFmtId="0" fontId="68" fillId="7" borderId="2" xfId="0" applyFont="1" applyFill="1" applyBorder="1" applyAlignment="1">
      <alignment horizontal="center" vertical="center"/>
    </xf>
    <xf numFmtId="0" fontId="68" fillId="7" borderId="3" xfId="0" applyFont="1" applyFill="1" applyBorder="1" applyAlignment="1">
      <alignment horizontal="center" vertical="center"/>
    </xf>
    <xf numFmtId="0" fontId="68" fillId="7" borderId="36" xfId="0" applyFont="1" applyFill="1" applyBorder="1" applyAlignment="1">
      <alignment horizontal="center" vertical="center"/>
    </xf>
    <xf numFmtId="0" fontId="68" fillId="5" borderId="19" xfId="2" applyFont="1" applyFill="1" applyBorder="1" applyAlignment="1" applyProtection="1">
      <alignment horizontal="center" vertical="center" wrapText="1"/>
      <protection locked="0"/>
    </xf>
    <xf numFmtId="0" fontId="68" fillId="5" borderId="11" xfId="2" applyFont="1" applyFill="1" applyBorder="1" applyAlignment="1" applyProtection="1">
      <alignment horizontal="center" vertical="center" wrapText="1"/>
      <protection locked="0"/>
    </xf>
    <xf numFmtId="0" fontId="68" fillId="5" borderId="14" xfId="2" applyFont="1" applyFill="1" applyBorder="1" applyAlignment="1" applyProtection="1">
      <alignment horizontal="center" vertical="center" wrapText="1"/>
      <protection locked="0"/>
    </xf>
    <xf numFmtId="0" fontId="68" fillId="5" borderId="2" xfId="0" applyFont="1" applyFill="1" applyBorder="1" applyAlignment="1">
      <alignment horizontal="center"/>
    </xf>
    <xf numFmtId="0" fontId="68" fillId="5" borderId="3" xfId="0" applyFont="1" applyFill="1" applyBorder="1" applyAlignment="1">
      <alignment horizontal="center"/>
    </xf>
    <xf numFmtId="0" fontId="68" fillId="5" borderId="4" xfId="0" applyFont="1" applyFill="1" applyBorder="1" applyAlignment="1">
      <alignment horizontal="center"/>
    </xf>
    <xf numFmtId="0" fontId="68" fillId="7" borderId="20" xfId="2" applyFont="1" applyFill="1" applyBorder="1" applyAlignment="1" applyProtection="1">
      <alignment horizontal="center" vertical="center" wrapText="1"/>
      <protection locked="0"/>
    </xf>
    <xf numFmtId="0" fontId="68" fillId="7" borderId="35" xfId="2" applyFont="1" applyFill="1" applyBorder="1" applyAlignment="1" applyProtection="1">
      <alignment horizontal="center" vertical="center" wrapText="1"/>
      <protection locked="0"/>
    </xf>
    <xf numFmtId="164" fontId="68" fillId="5" borderId="1" xfId="2" applyNumberFormat="1" applyFont="1" applyFill="1" applyBorder="1" applyAlignment="1" applyProtection="1">
      <alignment horizontal="center"/>
      <protection locked="0"/>
    </xf>
    <xf numFmtId="0" fontId="68" fillId="0" borderId="38" xfId="2" applyFont="1" applyFill="1" applyBorder="1" applyAlignment="1" applyProtection="1">
      <alignment horizontal="center" vertical="center" wrapText="1"/>
      <protection locked="0"/>
    </xf>
    <xf numFmtId="0" fontId="68" fillId="0" borderId="39" xfId="2" applyFont="1" applyFill="1" applyBorder="1" applyAlignment="1" applyProtection="1">
      <alignment horizontal="center" vertical="center" wrapText="1"/>
      <protection locked="0"/>
    </xf>
    <xf numFmtId="0" fontId="68" fillId="0" borderId="70" xfId="2" applyFont="1" applyFill="1" applyBorder="1" applyAlignment="1" applyProtection="1">
      <alignment horizontal="center" vertical="center" wrapText="1"/>
      <protection locked="0"/>
    </xf>
    <xf numFmtId="0" fontId="68" fillId="0" borderId="42" xfId="2" applyFont="1" applyFill="1" applyBorder="1" applyAlignment="1" applyProtection="1">
      <alignment horizontal="center" vertical="center" wrapText="1"/>
      <protection locked="0"/>
    </xf>
    <xf numFmtId="0" fontId="68" fillId="0" borderId="25" xfId="2" applyFont="1" applyFill="1" applyBorder="1" applyAlignment="1" applyProtection="1">
      <alignment horizontal="center" vertical="center" wrapText="1"/>
      <protection locked="0"/>
    </xf>
    <xf numFmtId="0" fontId="68" fillId="0" borderId="26" xfId="2" applyFont="1" applyFill="1" applyBorder="1" applyAlignment="1" applyProtection="1">
      <alignment horizontal="center" vertical="center" wrapText="1"/>
      <protection locked="0"/>
    </xf>
    <xf numFmtId="164" fontId="68" fillId="5" borderId="8" xfId="2" applyNumberFormat="1" applyFont="1" applyFill="1" applyBorder="1" applyAlignment="1" applyProtection="1">
      <alignment horizontal="center" vertical="center" wrapText="1"/>
      <protection locked="0"/>
    </xf>
    <xf numFmtId="164" fontId="68" fillId="5" borderId="42" xfId="2" applyNumberFormat="1" applyFont="1" applyFill="1" applyBorder="1" applyAlignment="1" applyProtection="1">
      <alignment horizontal="center" vertical="center" wrapText="1"/>
      <protection locked="0"/>
    </xf>
    <xf numFmtId="164" fontId="68" fillId="5" borderId="41" xfId="2" applyNumberFormat="1" applyFont="1" applyFill="1" applyBorder="1" applyAlignment="1" applyProtection="1">
      <alignment horizontal="center" vertical="center" wrapText="1"/>
      <protection locked="0"/>
    </xf>
    <xf numFmtId="0" fontId="62" fillId="0" borderId="27" xfId="1454" applyFont="1" applyBorder="1" applyAlignment="1">
      <alignment horizontal="center"/>
    </xf>
    <xf numFmtId="0" fontId="67" fillId="0" borderId="0" xfId="1454" applyFont="1" applyBorder="1" applyAlignment="1">
      <alignment horizontal="center"/>
    </xf>
    <xf numFmtId="4" fontId="62" fillId="0" borderId="0" xfId="1573" applyFont="1" applyAlignment="1">
      <alignment horizontal="center" vertical="center"/>
    </xf>
    <xf numFmtId="4" fontId="61" fillId="0" borderId="0" xfId="1573" applyFont="1" applyAlignment="1">
      <alignment horizontal="center"/>
    </xf>
    <xf numFmtId="0" fontId="62" fillId="0" borderId="0" xfId="823" applyFont="1" applyFill="1" applyAlignment="1">
      <alignment horizontal="left"/>
    </xf>
    <xf numFmtId="0" fontId="70" fillId="0" borderId="0" xfId="823" applyFont="1" applyFill="1" applyAlignment="1">
      <alignment horizontal="center"/>
    </xf>
    <xf numFmtId="0" fontId="62" fillId="0" borderId="0" xfId="823" applyFont="1" applyFill="1" applyAlignment="1">
      <alignment horizontal="right"/>
    </xf>
    <xf numFmtId="0" fontId="62" fillId="0" borderId="27" xfId="1454" applyFont="1" applyFill="1" applyBorder="1" applyAlignment="1">
      <alignment horizontal="center"/>
    </xf>
    <xf numFmtId="0" fontId="67" fillId="0" borderId="0" xfId="1454" applyFont="1" applyFill="1" applyBorder="1" applyAlignment="1">
      <alignment horizontal="center"/>
    </xf>
    <xf numFmtId="49" fontId="68" fillId="0" borderId="1" xfId="823" applyNumberFormat="1" applyFont="1" applyFill="1" applyBorder="1" applyAlignment="1">
      <alignment horizontal="center" vertical="center" wrapText="1"/>
    </xf>
    <xf numFmtId="0" fontId="68" fillId="0" borderId="1" xfId="823" applyFont="1" applyFill="1" applyBorder="1" applyAlignment="1">
      <alignment horizontal="center" vertical="center" wrapText="1"/>
    </xf>
    <xf numFmtId="0" fontId="61" fillId="0" borderId="0" xfId="823" applyFont="1" applyFill="1" applyAlignment="1">
      <alignment horizontal="center"/>
    </xf>
    <xf numFmtId="0" fontId="61" fillId="0" borderId="0" xfId="823" applyFont="1" applyFill="1" applyBorder="1" applyAlignment="1">
      <alignment horizontal="center" vertical="top"/>
    </xf>
    <xf numFmtId="0" fontId="68" fillId="0" borderId="37" xfId="823" applyFont="1" applyBorder="1" applyAlignment="1">
      <alignment horizontal="center" vertical="center" wrapText="1"/>
    </xf>
    <xf numFmtId="0" fontId="68" fillId="0" borderId="17" xfId="823" applyFont="1" applyBorder="1" applyAlignment="1">
      <alignment horizontal="center" vertical="center" wrapText="1"/>
    </xf>
    <xf numFmtId="0" fontId="68" fillId="0" borderId="40" xfId="823" applyFont="1" applyBorder="1" applyAlignment="1">
      <alignment horizontal="center" vertical="center" wrapText="1"/>
    </xf>
    <xf numFmtId="0" fontId="68" fillId="0" borderId="10" xfId="823" applyFont="1" applyBorder="1" applyAlignment="1">
      <alignment horizontal="center" vertical="center" wrapText="1"/>
    </xf>
    <xf numFmtId="0" fontId="68" fillId="0" borderId="64" xfId="823" quotePrefix="1" applyFont="1" applyBorder="1" applyAlignment="1">
      <alignment horizontal="center" vertical="center" wrapText="1"/>
    </xf>
    <xf numFmtId="0" fontId="68" fillId="0" borderId="1" xfId="823" applyFont="1" applyBorder="1" applyAlignment="1">
      <alignment horizontal="center" vertical="center" wrapText="1"/>
    </xf>
    <xf numFmtId="0" fontId="68" fillId="0" borderId="38" xfId="823" applyFont="1" applyBorder="1" applyAlignment="1">
      <alignment horizontal="center" vertical="center" wrapText="1"/>
    </xf>
    <xf numFmtId="0" fontId="68" fillId="0" borderId="25" xfId="823" applyFont="1" applyBorder="1" applyAlignment="1">
      <alignment horizontal="center" vertical="center" wrapText="1"/>
    </xf>
    <xf numFmtId="0" fontId="68" fillId="0" borderId="24" xfId="823" applyFont="1" applyBorder="1" applyAlignment="1">
      <alignment horizontal="center" vertical="center" wrapText="1"/>
    </xf>
    <xf numFmtId="0" fontId="68" fillId="0" borderId="27" xfId="823" applyFont="1" applyBorder="1" applyAlignment="1">
      <alignment horizontal="center" vertical="center" wrapText="1"/>
    </xf>
    <xf numFmtId="0" fontId="68" fillId="0" borderId="48" xfId="823" applyFont="1" applyBorder="1" applyAlignment="1">
      <alignment horizontal="center" vertical="center" wrapText="1"/>
    </xf>
    <xf numFmtId="0" fontId="68" fillId="0" borderId="71" xfId="823" applyFont="1" applyBorder="1" applyAlignment="1">
      <alignment horizontal="center" vertical="center" wrapText="1"/>
    </xf>
    <xf numFmtId="0" fontId="68" fillId="0" borderId="32" xfId="823" applyFont="1" applyBorder="1" applyAlignment="1">
      <alignment horizontal="center" vertical="center" wrapText="1"/>
    </xf>
    <xf numFmtId="0" fontId="68" fillId="0" borderId="36" xfId="823" applyFont="1" applyBorder="1" applyAlignment="1">
      <alignment horizontal="center" vertical="center" wrapText="1"/>
    </xf>
    <xf numFmtId="0" fontId="64" fillId="0" borderId="73" xfId="823" applyFont="1" applyBorder="1" applyAlignment="1">
      <alignment horizontal="center" vertical="center"/>
    </xf>
    <xf numFmtId="0" fontId="64" fillId="0" borderId="3" xfId="823" applyFont="1" applyBorder="1" applyAlignment="1">
      <alignment horizontal="center" vertical="center"/>
    </xf>
    <xf numFmtId="0" fontId="64" fillId="0" borderId="36" xfId="823" applyFont="1" applyBorder="1" applyAlignment="1">
      <alignment horizontal="center" vertical="center"/>
    </xf>
    <xf numFmtId="0" fontId="72" fillId="0" borderId="0" xfId="1454" applyFont="1" applyBorder="1" applyAlignment="1">
      <alignment horizontal="center" wrapText="1"/>
    </xf>
    <xf numFmtId="0" fontId="72" fillId="0" borderId="0" xfId="1454" applyFont="1" applyBorder="1" applyAlignment="1">
      <alignment horizontal="center" vertical="center"/>
    </xf>
    <xf numFmtId="0" fontId="62" fillId="0" borderId="27" xfId="1454" applyFont="1" applyBorder="1" applyAlignment="1">
      <alignment horizontal="center" vertical="center"/>
    </xf>
    <xf numFmtId="0" fontId="36" fillId="0" borderId="0" xfId="0" applyFont="1" applyAlignment="1">
      <alignment horizontal="right"/>
    </xf>
  </cellXfs>
  <cellStyles count="1574">
    <cellStyle name=" 1" xfId="9"/>
    <cellStyle name="??_PLDT" xfId="10"/>
    <cellStyle name="_111" xfId="11"/>
    <cellStyle name="_1310.1.17  БКНС-1 Тайл.м.м" xfId="12"/>
    <cellStyle name="_189 монтаж" xfId="13"/>
    <cellStyle name="_20011016165618" xfId="14"/>
    <cellStyle name="_2001102174622" xfId="15"/>
    <cellStyle name="_2001102592852" xfId="16"/>
    <cellStyle name="_200110916231" xfId="17"/>
    <cellStyle name="_20011113161024" xfId="18"/>
    <cellStyle name="_20011127173734" xfId="19"/>
    <cellStyle name="_200111891043" xfId="20"/>
    <cellStyle name="_20011211154828" xfId="21"/>
    <cellStyle name="_20011218173434" xfId="22"/>
    <cellStyle name="_2001918174625" xfId="23"/>
    <cellStyle name="_3" xfId="24"/>
    <cellStyle name="_PRICE" xfId="25"/>
    <cellStyle name="_Price0708_work" xfId="26"/>
    <cellStyle name="_Price0808_work" xfId="27"/>
    <cellStyle name="_Price2105_work" xfId="28"/>
    <cellStyle name="_Price2307_work" xfId="29"/>
    <cellStyle name="_Price2507_work" xfId="30"/>
    <cellStyle name="_Price2806_work" xfId="31"/>
    <cellStyle name="_Price2906_work" xfId="32"/>
    <cellStyle name="_Price3107" xfId="33"/>
    <cellStyle name="_PriceTriEl10.08.01" xfId="34"/>
    <cellStyle name="_Stock2414" xfId="35"/>
    <cellStyle name="_Акт приемки выполненных работ" xfId="36"/>
    <cellStyle name="_Аптека" xfId="37"/>
    <cellStyle name="_Вед. смонтир. оборуд. 10.2010" xfId="38"/>
    <cellStyle name="_Вес матер" xfId="39"/>
    <cellStyle name="_вод ДНС ЗУБ -КП-6 ф 168х16 удл 13м" xfId="40"/>
    <cellStyle name="_водовод ДНС  ЗУБ-КП-6 ф 219х18 удл 190м" xfId="41"/>
    <cellStyle name="_Водовод КП-6-скв3004Р" xfId="42"/>
    <cellStyle name="_Вып. СТЭ" xfId="43"/>
    <cellStyle name="_Вып. Чист. К.10 март" xfId="44"/>
    <cellStyle name="_ГРАФ1" xfId="45"/>
    <cellStyle name="_декабрь Полигон З-Асомк.г.п.с 16.12 кор." xfId="46"/>
    <cellStyle name="_дог 75-С" xfId="47"/>
    <cellStyle name="_дог 75-С с 16.10" xfId="48"/>
    <cellStyle name="_Инд.ЛС _1" xfId="49"/>
    <cellStyle name="_Инд.ЛС 1 артез.скв. монтаж" xfId="50"/>
    <cellStyle name="_Инд.Насосная пластовой воды на ДНС-1" xfId="51"/>
    <cellStyle name="_Индекс 13 скважин" xfId="52"/>
    <cellStyle name="_индекс водовод ЗУБ -кп6 дог 24П ф168х16" xfId="53"/>
    <cellStyle name="_индекс водовод ЗУБ -кп6 дог 24П ф219х8" xfId="54"/>
    <cellStyle name="_индекс на Аган.м.р-АРТЕЗИАН.СКВ." xfId="55"/>
    <cellStyle name="_Индекс Площадка нефтеслива" xfId="56"/>
    <cellStyle name="_Индекс ПНР" xfId="57"/>
    <cellStyle name="_Индекс по дог 8П-2011 ДЭС без сметы на план реш с флэшки" xfId="58"/>
    <cellStyle name="_Индекс по к доп работам дог 11П-2011 пункт налива" xfId="59"/>
    <cellStyle name="_индекс по Тайлакам Навигатор" xfId="60"/>
    <cellStyle name="_индекса ,материалы ДНС Узунка метод СН МНГ" xfId="61"/>
    <cellStyle name="_Книга1" xfId="62"/>
    <cellStyle name="_Книга2" xfId="63"/>
    <cellStyle name="_Копия ПРИЛОЖЕНИЯ" xfId="64"/>
    <cellStyle name="_КС-2" xfId="65"/>
    <cellStyle name="_куст 13,32,33 тайл" xfId="66"/>
    <cellStyle name="_куст 192 Ватинский расчет индекса СН-МНГ" xfId="67"/>
    <cellStyle name="_КУУГ от 21.10.13" xfId="68"/>
    <cellStyle name="_Лист1" xfId="69"/>
    <cellStyle name="_Локальная ресурсная ведомос (2)" xfId="70"/>
    <cellStyle name="_Локальная смета" xfId="71"/>
    <cellStyle name="_лот" xfId="72"/>
    <cellStyle name="_ЛОТ 1312.1.18 Электическая воздушная линия 6 кВ Тайлаковское м.р. " xfId="73"/>
    <cellStyle name="_мат. №2" xfId="74"/>
    <cellStyle name="_мат. площадка" xfId="75"/>
    <cellStyle name="_Матер Хохряки" xfId="76"/>
    <cellStyle name="_Материалы" xfId="77"/>
    <cellStyle name="_Материалы полигон-ф-2" xfId="78"/>
    <cellStyle name="_Общая спецификация" xfId="79"/>
    <cellStyle name="_октябрь" xfId="80"/>
    <cellStyle name="_ориентиров матер К15 обуст с Мачтой" xfId="81"/>
    <cellStyle name="_перебаз." xfId="82"/>
    <cellStyle name="_перебаз._Лист1" xfId="83"/>
    <cellStyle name="_Перебазировка" xfId="84"/>
    <cellStyle name="_Перевозка рабочих, вахты" xfId="85"/>
    <cellStyle name="_Перевозка рабочих, вахты_Лист1" xfId="86"/>
    <cellStyle name="_платная дорога" xfId="87"/>
    <cellStyle name="_ПНР Навигатор" xfId="88"/>
    <cellStyle name="_ПНР по ТЕРп 12_10_05" xfId="89"/>
    <cellStyle name="_Полигон Ачимовск. май" xfId="90"/>
    <cellStyle name="_Приложение  к договору 1С" xfId="91"/>
    <cellStyle name="_Приложение  кор. ЮНГ." xfId="92"/>
    <cellStyle name="_Приложение  кор. ЮНГ._ResList1мат" xfId="93"/>
    <cellStyle name="_Приложение  кор. ЮНГ._Акт приемки выполненных работ" xfId="94"/>
    <cellStyle name="_Приложение  кор. ЮНГ._Вып. апрель" xfId="95"/>
    <cellStyle name="_Приложение  кор. ЮНГ._Вып. апрель_Лист1" xfId="96"/>
    <cellStyle name="_Приложение  кор. ЮНГ._К106" xfId="97"/>
    <cellStyle name="_Приложение  кор. ЮНГ._К-27" xfId="98"/>
    <cellStyle name="_Приложение  кор. ЮНГ._К-27_Лист1" xfId="99"/>
    <cellStyle name="_Приложение  кор. ЮНГ._К-71 с корректировкой" xfId="100"/>
    <cellStyle name="_Приложение  кор. ЮНГ._К-71 с корректировкой_Лист1" xfId="101"/>
    <cellStyle name="_Приложение  кор. ЮНГ._К-77" xfId="102"/>
    <cellStyle name="_Приложение  кор. ЮНГ._К-77_Лист1" xfId="103"/>
    <cellStyle name="_Приложение  кор. ЮНГ._К-94" xfId="104"/>
    <cellStyle name="_Приложение  кор. ЮНГ._К-94_Лист1" xfId="105"/>
    <cellStyle name="_Приложение  кор. ЮНГ._Лист1" xfId="106"/>
    <cellStyle name="_Приложение  кор. ЮНГ._Маг.5,6,7 рес. расч.273х18" xfId="107"/>
    <cellStyle name="_Приложение  кор. ЮНГ._Матер. т.вр. к.10" xfId="108"/>
    <cellStyle name="_Приложение  кор. ЮНГ._Перевозка, перебаз. рабочая" xfId="109"/>
    <cellStyle name="_Приложение  кор. ЮНГ._Расч. к инд. площ. дог.2" xfId="110"/>
    <cellStyle name="_Приложение  кор. ЮНГ._Расч. к инд. площ. дог.2_Лист1" xfId="111"/>
    <cellStyle name="_Приложение  кор. ЮНГ._Расч.матк.121" xfId="112"/>
    <cellStyle name="_Приложение  кор. ЮНГ._расчет индекса" xfId="113"/>
    <cellStyle name="_Приложение  кор. ЮНГ._расчет индекса ГЗУ к.96 ф" xfId="114"/>
    <cellStyle name="_Приложение  кор. ЮНГ._расчет индекса_Лист1" xfId="115"/>
    <cellStyle name="_Приложение 1" xfId="116"/>
    <cellStyle name="_Приложение 1_ResList1мат" xfId="117"/>
    <cellStyle name="_Приложение 1_Акт приемки выполненных работ" xfId="118"/>
    <cellStyle name="_Приложение 1_Вып. апрель" xfId="119"/>
    <cellStyle name="_Приложение 1_Вып. апрель_Лист1" xfId="120"/>
    <cellStyle name="_Приложение 1_К106" xfId="121"/>
    <cellStyle name="_Приложение 1_К-27" xfId="122"/>
    <cellStyle name="_Приложение 1_К-27_Лист1" xfId="123"/>
    <cellStyle name="_Приложение 1_К-71 с корректировкой" xfId="124"/>
    <cellStyle name="_Приложение 1_К-71 с корректировкой_Лист1" xfId="125"/>
    <cellStyle name="_Приложение 1_К-77" xfId="126"/>
    <cellStyle name="_Приложение 1_К-77_Лист1" xfId="127"/>
    <cellStyle name="_Приложение 1_К-94" xfId="128"/>
    <cellStyle name="_Приложение 1_К-94_Лист1" xfId="129"/>
    <cellStyle name="_Приложение 1_Лист1" xfId="130"/>
    <cellStyle name="_Приложение 1_Маг.5,6,7 рес. расч.273х18" xfId="131"/>
    <cellStyle name="_Приложение 1_Матер. т.вр. к.10" xfId="132"/>
    <cellStyle name="_Приложение 1_Перевозка, перебаз. рабочая" xfId="133"/>
    <cellStyle name="_Приложение 1_Расч. к инд. площ. дог.2" xfId="134"/>
    <cellStyle name="_Приложение 1_Расч. к инд. площ. дог.2_Лист1" xfId="135"/>
    <cellStyle name="_Приложение 1_Расч.матк.121" xfId="136"/>
    <cellStyle name="_Приложение 1_расчет индекса" xfId="137"/>
    <cellStyle name="_Приложение 1_расчет индекса ГЗУ к.96 ф" xfId="138"/>
    <cellStyle name="_Приложение 1_расчет индекса_Лист1" xfId="139"/>
    <cellStyle name="_Приложение 3 " xfId="140"/>
    <cellStyle name="_Приложение 3 _ResList1мат" xfId="141"/>
    <cellStyle name="_Приложение 3 _Акт приемки выполненных работ" xfId="142"/>
    <cellStyle name="_Приложение 3 _Вып. апрель" xfId="143"/>
    <cellStyle name="_Приложение 3 _Вып. апрель_Лист1" xfId="144"/>
    <cellStyle name="_Приложение 3 _К106" xfId="145"/>
    <cellStyle name="_Приложение 3 _К-27" xfId="146"/>
    <cellStyle name="_Приложение 3 _К-27_Лист1" xfId="147"/>
    <cellStyle name="_Приложение 3 _К-71 с корректировкой" xfId="148"/>
    <cellStyle name="_Приложение 3 _К-71 с корректировкой_Лист1" xfId="149"/>
    <cellStyle name="_Приложение 3 _К-77" xfId="150"/>
    <cellStyle name="_Приложение 3 _К-77_Лист1" xfId="151"/>
    <cellStyle name="_Приложение 3 _К-94" xfId="152"/>
    <cellStyle name="_Приложение 3 _К-94_Лист1" xfId="153"/>
    <cellStyle name="_Приложение 3 _Лист1" xfId="154"/>
    <cellStyle name="_Приложение 3 _Маг.5,6,7 рес. расч.273х18" xfId="155"/>
    <cellStyle name="_Приложение 3 _Матер. т.вр. к.10" xfId="156"/>
    <cellStyle name="_Приложение 3 _Перевозка, перебаз. рабочая" xfId="157"/>
    <cellStyle name="_Приложение 3 _Расч. к инд. площ. дог.2" xfId="158"/>
    <cellStyle name="_Приложение 3 _Расч. к инд. площ. дог.2_Лист1" xfId="159"/>
    <cellStyle name="_Приложение 3 _Расч.матк.121" xfId="160"/>
    <cellStyle name="_Приложение 3 _расчет индекса" xfId="161"/>
    <cellStyle name="_Приложение 3 _расчет индекса ГЗУ к.96 ф" xfId="162"/>
    <cellStyle name="_Приложение 3 _расчет индекса_Лист1" xfId="163"/>
    <cellStyle name="_Приложение №2.1 Расчет стоимости услуг к 5- ЮКОС-2006г-ДЕЙСТВ." xfId="164"/>
    <cellStyle name="_Приложение №2.1 Расчет стоимости услуг к 5- ЮКОС-2006г-ДЕЙСТВ._ResList1мат" xfId="165"/>
    <cellStyle name="_Приложение №2.1 Расчет стоимости услуг к 5- ЮКОС-2006г-ДЕЙСТВ._Акт приемки выполненных работ" xfId="166"/>
    <cellStyle name="_Приложение №2.1 Расчет стоимости услуг к 5- ЮКОС-2006г-ДЕЙСТВ._Вып. апрель" xfId="167"/>
    <cellStyle name="_Приложение №2.1 Расчет стоимости услуг к 5- ЮКОС-2006г-ДЕЙСТВ._Вып. апрель_Лист1" xfId="168"/>
    <cellStyle name="_Приложение №2.1 Расчет стоимости услуг к 5- ЮКОС-2006г-ДЕЙСТВ._К106" xfId="169"/>
    <cellStyle name="_Приложение №2.1 Расчет стоимости услуг к 5- ЮКОС-2006г-ДЕЙСТВ._К-27" xfId="170"/>
    <cellStyle name="_Приложение №2.1 Расчет стоимости услуг к 5- ЮКОС-2006г-ДЕЙСТВ._К-27_Лист1" xfId="171"/>
    <cellStyle name="_Приложение №2.1 Расчет стоимости услуг к 5- ЮКОС-2006г-ДЕЙСТВ._К-71 с корректировкой" xfId="172"/>
    <cellStyle name="_Приложение №2.1 Расчет стоимости услуг к 5- ЮКОС-2006г-ДЕЙСТВ._К-71 с корректировкой_Лист1" xfId="173"/>
    <cellStyle name="_Приложение №2.1 Расчет стоимости услуг к 5- ЮКОС-2006г-ДЕЙСТВ._К-77" xfId="174"/>
    <cellStyle name="_Приложение №2.1 Расчет стоимости услуг к 5- ЮКОС-2006г-ДЕЙСТВ._К-77_Лист1" xfId="175"/>
    <cellStyle name="_Приложение №2.1 Расчет стоимости услуг к 5- ЮКОС-2006г-ДЕЙСТВ._К-94" xfId="176"/>
    <cellStyle name="_Приложение №2.1 Расчет стоимости услуг к 5- ЮКОС-2006г-ДЕЙСТВ._К-94_Лист1" xfId="177"/>
    <cellStyle name="_Приложение №2.1 Расчет стоимости услуг к 5- ЮКОС-2006г-ДЕЙСТВ._Лист1" xfId="178"/>
    <cellStyle name="_Приложение №2.1 Расчет стоимости услуг к 5- ЮКОС-2006г-ДЕЙСТВ._Маг.5,6,7 рес. расч.273х18" xfId="179"/>
    <cellStyle name="_Приложение №2.1 Расчет стоимости услуг к 5- ЮКОС-2006г-ДЕЙСТВ._Матер. т.вр. к.10" xfId="180"/>
    <cellStyle name="_Приложение №2.1 Расчет стоимости услуг к 5- ЮКОС-2006г-ДЕЙСТВ._Перевозка, перебаз. рабочая" xfId="181"/>
    <cellStyle name="_Приложение №2.1 Расчет стоимости услуг к 5- ЮКОС-2006г-ДЕЙСТВ._Расч. к инд. площ. дог.2" xfId="182"/>
    <cellStyle name="_Приложение №2.1 Расчет стоимости услуг к 5- ЮКОС-2006г-ДЕЙСТВ._Расч. к инд. площ. дог.2_Лист1" xfId="183"/>
    <cellStyle name="_Приложение №2.1 Расчет стоимости услуг к 5- ЮКОС-2006г-ДЕЙСТВ._Расч.матк.121" xfId="184"/>
    <cellStyle name="_Приложение №2.1 Расчет стоимости услуг к 5- ЮКОС-2006г-ДЕЙСТВ._расчет индекса" xfId="185"/>
    <cellStyle name="_Приложение №2.1 Расчет стоимости услуг к 5- ЮКОС-2006г-ДЕЙСТВ._расчет индекса ГЗУ к.96 ф" xfId="186"/>
    <cellStyle name="_Приложение №2.1 Расчет стоимости услуг к 5- ЮКОС-2006г-ДЕЙСТВ._расчет индекса_Лист1" xfId="187"/>
    <cellStyle name="_приложение №3 н.сб. к.49-т.вр. к. 57 тайлаки" xfId="188"/>
    <cellStyle name="_приложения" xfId="189"/>
    <cellStyle name="_Приложения  к доп 1дог.11П-2011" xfId="190"/>
    <cellStyle name="_Приложения к договору №6 от 28.02.07_пластик_Ю-Б" xfId="191"/>
    <cellStyle name="_Приложения к договору №6 от 28.02.07_пластик_Ю-Б_Лист1" xfId="192"/>
    <cellStyle name="_Приложения КСП" xfId="193"/>
    <cellStyle name="_приложения южн аган4" xfId="194"/>
    <cellStyle name="_Прочие К.941" xfId="195"/>
    <cellStyle name="_пункт налива нефти-индекс" xfId="196"/>
    <cellStyle name="_пункт налива с электрик.в" xfId="197"/>
    <cellStyle name="_Радикал дополнение" xfId="198"/>
    <cellStyle name="_Расч. матер.ДНС Асомкинская" xfId="199"/>
    <cellStyle name="_расчет   индекса  28,19    С.В. К-47 Сев.Покур." xfId="200"/>
    <cellStyle name="_Расчет авто" xfId="201"/>
    <cellStyle name="_Расчет индекса" xfId="202"/>
    <cellStyle name="_Расчет индекса  ..." xfId="203"/>
    <cellStyle name="_расчет индекса  1кв.2008г" xfId="204"/>
    <cellStyle name="_Расчет индекса  КИПиА без элосвещ" xfId="205"/>
    <cellStyle name="_Расчет стоимости" xfId="206"/>
    <cellStyle name="_Расчет стоимости_Лист1" xfId="207"/>
    <cellStyle name="_реестр материалов" xfId="208"/>
    <cellStyle name="_Ресурсы водовод №2-Р15-29" xfId="209"/>
    <cellStyle name="_Сводная вед объектов АСУ1" xfId="210"/>
    <cellStyle name="_Сводный коньюнкт. обзор 2005г" xfId="211"/>
    <cellStyle name="_Склад к рассылке 01102001" xfId="212"/>
    <cellStyle name="_Славутич смета  ПС 35 6кВ к255 2006г" xfId="213"/>
    <cellStyle name="_Смета от 10.11.08 ПК-197 до ПК-410" xfId="214"/>
    <cellStyle name="_сметы   куст 192   с дорогой    в ц. 1984г" xfId="215"/>
    <cellStyle name="_СМР_ПНР в ТЕР 30_05_06" xfId="216"/>
    <cellStyle name="_Спецификация КСП Аган (15.12.2004)" xfId="217"/>
    <cellStyle name="_Учет материалов СНГДУ-2-2006" xfId="218"/>
    <cellStyle name="_ЦПС Сев.ОР" xfId="219"/>
    <cellStyle name="_Шламонакопитель нооябрь" xfId="220"/>
    <cellStyle name="_Шламонакопитель. сент." xfId="221"/>
    <cellStyle name="”€ќђќ‘ћ‚›‰" xfId="222"/>
    <cellStyle name="”€љ‘€ђћ‚ђќќ›‰" xfId="223"/>
    <cellStyle name="„…ќ…†ќ›‰" xfId="224"/>
    <cellStyle name="€’ћѓћ‚›‰" xfId="225"/>
    <cellStyle name="=C:\WINNT35\SYSTEM32\COMMAND.COM" xfId="226"/>
    <cellStyle name="‡ђѓћ‹ћ‚ћљ1" xfId="227"/>
    <cellStyle name="‡ђѓћ‹ћ‚ћљ2" xfId="228"/>
    <cellStyle name="20% - Акцент1 2" xfId="229"/>
    <cellStyle name="20% - Акцент1 2 2" xfId="230"/>
    <cellStyle name="20% - Акцент1 2 3" xfId="231"/>
    <cellStyle name="20% - Акцент1 2 4" xfId="232"/>
    <cellStyle name="20% - Акцент1 2 5" xfId="233"/>
    <cellStyle name="20% - Акцент1 2 6" xfId="234"/>
    <cellStyle name="20% - Акцент1 2_Егоза" xfId="235"/>
    <cellStyle name="20% - Акцент1 3" xfId="236"/>
    <cellStyle name="20% - Акцент1 4" xfId="237"/>
    <cellStyle name="20% - Акцент1 5" xfId="238"/>
    <cellStyle name="20% - Акцент1 6" xfId="239"/>
    <cellStyle name="20% - Акцент1 7" xfId="240"/>
    <cellStyle name="20% - Акцент2 2" xfId="241"/>
    <cellStyle name="20% - Акцент2 2 2" xfId="242"/>
    <cellStyle name="20% - Акцент2 2 3" xfId="243"/>
    <cellStyle name="20% - Акцент2 2 4" xfId="244"/>
    <cellStyle name="20% - Акцент2 2 5" xfId="245"/>
    <cellStyle name="20% - Акцент2 2 6" xfId="246"/>
    <cellStyle name="20% - Акцент2 2_Егоза" xfId="247"/>
    <cellStyle name="20% - Акцент2 3" xfId="248"/>
    <cellStyle name="20% - Акцент2 4" xfId="249"/>
    <cellStyle name="20% - Акцент2 5" xfId="250"/>
    <cellStyle name="20% - Акцент2 6" xfId="251"/>
    <cellStyle name="20% - Акцент2 7" xfId="252"/>
    <cellStyle name="20% - Акцент3 2" xfId="253"/>
    <cellStyle name="20% - Акцент3 2 2" xfId="254"/>
    <cellStyle name="20% - Акцент3 2 3" xfId="255"/>
    <cellStyle name="20% - Акцент3 2 4" xfId="256"/>
    <cellStyle name="20% - Акцент3 2 5" xfId="257"/>
    <cellStyle name="20% - Акцент3 2 6" xfId="258"/>
    <cellStyle name="20% - Акцент3 2_Егоза" xfId="259"/>
    <cellStyle name="20% - Акцент3 3" xfId="260"/>
    <cellStyle name="20% - Акцент3 4" xfId="261"/>
    <cellStyle name="20% - Акцент3 5" xfId="262"/>
    <cellStyle name="20% - Акцент3 6" xfId="263"/>
    <cellStyle name="20% - Акцент3 7" xfId="264"/>
    <cellStyle name="20% - Акцент4 2" xfId="265"/>
    <cellStyle name="20% - Акцент4 2 2" xfId="266"/>
    <cellStyle name="20% - Акцент4 2 3" xfId="267"/>
    <cellStyle name="20% - Акцент4 2 4" xfId="268"/>
    <cellStyle name="20% - Акцент4 2 5" xfId="269"/>
    <cellStyle name="20% - Акцент4 2 6" xfId="270"/>
    <cellStyle name="20% - Акцент4 2_Егоза" xfId="271"/>
    <cellStyle name="20% - Акцент4 3" xfId="272"/>
    <cellStyle name="20% - Акцент4 4" xfId="273"/>
    <cellStyle name="20% - Акцент4 5" xfId="274"/>
    <cellStyle name="20% - Акцент4 6" xfId="275"/>
    <cellStyle name="20% - Акцент4 7" xfId="276"/>
    <cellStyle name="20% - Акцент5 2" xfId="277"/>
    <cellStyle name="20% - Акцент5 2 2" xfId="278"/>
    <cellStyle name="20% - Акцент5 2 3" xfId="279"/>
    <cellStyle name="20% - Акцент5 2 4" xfId="280"/>
    <cellStyle name="20% - Акцент5 2 5" xfId="281"/>
    <cellStyle name="20% - Акцент5 2 6" xfId="282"/>
    <cellStyle name="20% - Акцент5 2_Егоза" xfId="283"/>
    <cellStyle name="20% - Акцент5 3" xfId="284"/>
    <cellStyle name="20% - Акцент5 4" xfId="285"/>
    <cellStyle name="20% - Акцент5 5" xfId="286"/>
    <cellStyle name="20% - Акцент5 6" xfId="287"/>
    <cellStyle name="20% - Акцент5 7" xfId="288"/>
    <cellStyle name="20% - Акцент6 2" xfId="289"/>
    <cellStyle name="20% - Акцент6 2 2" xfId="290"/>
    <cellStyle name="20% - Акцент6 2 3" xfId="291"/>
    <cellStyle name="20% - Акцент6 2 4" xfId="292"/>
    <cellStyle name="20% - Акцент6 2 5" xfId="293"/>
    <cellStyle name="20% - Акцент6 2 6" xfId="294"/>
    <cellStyle name="20% - Акцент6 2_Егоза" xfId="295"/>
    <cellStyle name="20% - Акцент6 3" xfId="296"/>
    <cellStyle name="20% - Акцент6 4" xfId="297"/>
    <cellStyle name="20% - Акцент6 5" xfId="298"/>
    <cellStyle name="20% - Акцент6 6" xfId="299"/>
    <cellStyle name="20% - Акцент6 7" xfId="300"/>
    <cellStyle name="40% - Акцент1 2" xfId="301"/>
    <cellStyle name="40% - Акцент1 2 2" xfId="302"/>
    <cellStyle name="40% - Акцент1 2 3" xfId="303"/>
    <cellStyle name="40% - Акцент1 2 4" xfId="304"/>
    <cellStyle name="40% - Акцент1 2 5" xfId="305"/>
    <cellStyle name="40% - Акцент1 2 6" xfId="306"/>
    <cellStyle name="40% - Акцент1 2_Егоза" xfId="307"/>
    <cellStyle name="40% - Акцент1 3" xfId="308"/>
    <cellStyle name="40% - Акцент1 4" xfId="309"/>
    <cellStyle name="40% - Акцент1 5" xfId="310"/>
    <cellStyle name="40% - Акцент1 6" xfId="311"/>
    <cellStyle name="40% - Акцент1 7" xfId="312"/>
    <cellStyle name="40% - Акцент2 2" xfId="313"/>
    <cellStyle name="40% - Акцент2 2 2" xfId="314"/>
    <cellStyle name="40% - Акцент2 2 3" xfId="315"/>
    <cellStyle name="40% - Акцент2 2 4" xfId="316"/>
    <cellStyle name="40% - Акцент2 2 5" xfId="317"/>
    <cellStyle name="40% - Акцент2 2 6" xfId="318"/>
    <cellStyle name="40% - Акцент2 2_Егоза" xfId="319"/>
    <cellStyle name="40% - Акцент2 3" xfId="320"/>
    <cellStyle name="40% - Акцент2 4" xfId="321"/>
    <cellStyle name="40% - Акцент2 5" xfId="322"/>
    <cellStyle name="40% - Акцент2 6" xfId="323"/>
    <cellStyle name="40% - Акцент2 7" xfId="324"/>
    <cellStyle name="40% - Акцент3 2" xfId="325"/>
    <cellStyle name="40% - Акцент3 2 2" xfId="326"/>
    <cellStyle name="40% - Акцент3 2 3" xfId="327"/>
    <cellStyle name="40% - Акцент3 2 4" xfId="328"/>
    <cellStyle name="40% - Акцент3 2 5" xfId="329"/>
    <cellStyle name="40% - Акцент3 2 6" xfId="330"/>
    <cellStyle name="40% - Акцент3 2_Егоза" xfId="331"/>
    <cellStyle name="40% - Акцент3 3" xfId="332"/>
    <cellStyle name="40% - Акцент3 4" xfId="333"/>
    <cellStyle name="40% - Акцент3 5" xfId="334"/>
    <cellStyle name="40% - Акцент3 6" xfId="335"/>
    <cellStyle name="40% - Акцент3 7" xfId="336"/>
    <cellStyle name="40% - Акцент4 2" xfId="337"/>
    <cellStyle name="40% - Акцент4 2 2" xfId="338"/>
    <cellStyle name="40% - Акцент4 2 3" xfId="339"/>
    <cellStyle name="40% - Акцент4 2 4" xfId="340"/>
    <cellStyle name="40% - Акцент4 2 5" xfId="341"/>
    <cellStyle name="40% - Акцент4 2 6" xfId="342"/>
    <cellStyle name="40% - Акцент4 2_Егоза" xfId="343"/>
    <cellStyle name="40% - Акцент4 3" xfId="344"/>
    <cellStyle name="40% - Акцент4 4" xfId="345"/>
    <cellStyle name="40% - Акцент4 5" xfId="346"/>
    <cellStyle name="40% - Акцент4 6" xfId="347"/>
    <cellStyle name="40% - Акцент4 7" xfId="348"/>
    <cellStyle name="40% - Акцент5 2" xfId="349"/>
    <cellStyle name="40% - Акцент5 2 2" xfId="350"/>
    <cellStyle name="40% - Акцент5 2 3" xfId="351"/>
    <cellStyle name="40% - Акцент5 2 4" xfId="352"/>
    <cellStyle name="40% - Акцент5 2 5" xfId="353"/>
    <cellStyle name="40% - Акцент5 2 6" xfId="354"/>
    <cellStyle name="40% - Акцент5 2_Егоза" xfId="355"/>
    <cellStyle name="40% - Акцент5 3" xfId="356"/>
    <cellStyle name="40% - Акцент5 4" xfId="357"/>
    <cellStyle name="40% - Акцент5 5" xfId="358"/>
    <cellStyle name="40% - Акцент5 6" xfId="359"/>
    <cellStyle name="40% - Акцент5 7" xfId="360"/>
    <cellStyle name="40% - Акцент6 2" xfId="361"/>
    <cellStyle name="40% - Акцент6 2 2" xfId="362"/>
    <cellStyle name="40% - Акцент6 2 3" xfId="363"/>
    <cellStyle name="40% - Акцент6 2 4" xfId="364"/>
    <cellStyle name="40% - Акцент6 2 5" xfId="365"/>
    <cellStyle name="40% - Акцент6 2 6" xfId="366"/>
    <cellStyle name="40% - Акцент6 2_Егоза" xfId="367"/>
    <cellStyle name="40% - Акцент6 3" xfId="368"/>
    <cellStyle name="40% - Акцент6 4" xfId="369"/>
    <cellStyle name="40% - Акцент6 5" xfId="370"/>
    <cellStyle name="40% - Акцент6 6" xfId="371"/>
    <cellStyle name="40% - Акцент6 7" xfId="372"/>
    <cellStyle name="60% - Акцент1 2" xfId="373"/>
    <cellStyle name="60% - Акцент1 2 2" xfId="374"/>
    <cellStyle name="60% - Акцент1 2 3" xfId="375"/>
    <cellStyle name="60% - Акцент1 2 4" xfId="376"/>
    <cellStyle name="60% - Акцент1 2 5" xfId="377"/>
    <cellStyle name="60% - Акцент1 2 6" xfId="378"/>
    <cellStyle name="60% - Акцент1 3" xfId="379"/>
    <cellStyle name="60% - Акцент1 4" xfId="380"/>
    <cellStyle name="60% - Акцент1 5" xfId="381"/>
    <cellStyle name="60% - Акцент1 6" xfId="382"/>
    <cellStyle name="60% - Акцент1 7" xfId="383"/>
    <cellStyle name="60% - Акцент2 2" xfId="384"/>
    <cellStyle name="60% - Акцент2 2 2" xfId="385"/>
    <cellStyle name="60% - Акцент2 2 3" xfId="386"/>
    <cellStyle name="60% - Акцент2 2 4" xfId="387"/>
    <cellStyle name="60% - Акцент2 2 5" xfId="388"/>
    <cellStyle name="60% - Акцент2 2 6" xfId="389"/>
    <cellStyle name="60% - Акцент2 3" xfId="390"/>
    <cellStyle name="60% - Акцент2 4" xfId="391"/>
    <cellStyle name="60% - Акцент2 5" xfId="392"/>
    <cellStyle name="60% - Акцент2 6" xfId="393"/>
    <cellStyle name="60% - Акцент2 7" xfId="394"/>
    <cellStyle name="60% - Акцент3 2" xfId="395"/>
    <cellStyle name="60% - Акцент3 2 2" xfId="396"/>
    <cellStyle name="60% - Акцент3 2 3" xfId="397"/>
    <cellStyle name="60% - Акцент3 2 4" xfId="398"/>
    <cellStyle name="60% - Акцент3 2 5" xfId="399"/>
    <cellStyle name="60% - Акцент3 2 6" xfId="400"/>
    <cellStyle name="60% - Акцент3 3" xfId="401"/>
    <cellStyle name="60% - Акцент3 4" xfId="402"/>
    <cellStyle name="60% - Акцент3 5" xfId="403"/>
    <cellStyle name="60% - Акцент3 6" xfId="404"/>
    <cellStyle name="60% - Акцент3 7" xfId="405"/>
    <cellStyle name="60% - Акцент4 2" xfId="406"/>
    <cellStyle name="60% - Акцент4 2 2" xfId="407"/>
    <cellStyle name="60% - Акцент4 2 3" xfId="408"/>
    <cellStyle name="60% - Акцент4 2 4" xfId="409"/>
    <cellStyle name="60% - Акцент4 2 5" xfId="410"/>
    <cellStyle name="60% - Акцент4 2 6" xfId="411"/>
    <cellStyle name="60% - Акцент4 3" xfId="412"/>
    <cellStyle name="60% - Акцент4 4" xfId="413"/>
    <cellStyle name="60% - Акцент4 5" xfId="414"/>
    <cellStyle name="60% - Акцент4 6" xfId="415"/>
    <cellStyle name="60% - Акцент4 7" xfId="416"/>
    <cellStyle name="60% - Акцент5 2" xfId="417"/>
    <cellStyle name="60% - Акцент5 2 2" xfId="418"/>
    <cellStyle name="60% - Акцент5 2 3" xfId="419"/>
    <cellStyle name="60% - Акцент5 2 4" xfId="420"/>
    <cellStyle name="60% - Акцент5 2 5" xfId="421"/>
    <cellStyle name="60% - Акцент5 2 6" xfId="422"/>
    <cellStyle name="60% - Акцент5 3" xfId="423"/>
    <cellStyle name="60% - Акцент5 4" xfId="424"/>
    <cellStyle name="60% - Акцент5 5" xfId="425"/>
    <cellStyle name="60% - Акцент5 6" xfId="426"/>
    <cellStyle name="60% - Акцент5 7" xfId="427"/>
    <cellStyle name="60% - Акцент6 2" xfId="428"/>
    <cellStyle name="60% - Акцент6 2 2" xfId="429"/>
    <cellStyle name="60% - Акцент6 2 3" xfId="430"/>
    <cellStyle name="60% - Акцент6 2 4" xfId="431"/>
    <cellStyle name="60% - Акцент6 2 5" xfId="432"/>
    <cellStyle name="60% - Акцент6 2 6" xfId="433"/>
    <cellStyle name="60% - Акцент6 3" xfId="434"/>
    <cellStyle name="60% - Акцент6 4" xfId="435"/>
    <cellStyle name="60% - Акцент6 5" xfId="436"/>
    <cellStyle name="60% - Акцент6 6" xfId="437"/>
    <cellStyle name="60% - Акцент6 7" xfId="438"/>
    <cellStyle name="Calc Currency (0)" xfId="439"/>
    <cellStyle name="Calc Currency (2)" xfId="440"/>
    <cellStyle name="Calc Percent (0)" xfId="441"/>
    <cellStyle name="Calc Percent (1)" xfId="442"/>
    <cellStyle name="Calc Percent (2)" xfId="443"/>
    <cellStyle name="Calc Units (0)" xfId="444"/>
    <cellStyle name="Calc Units (1)" xfId="445"/>
    <cellStyle name="Calc Units (2)" xfId="446"/>
    <cellStyle name="Comma [0]" xfId="447"/>
    <cellStyle name="Comma [00]" xfId="448"/>
    <cellStyle name="Comma_irl tel sep5" xfId="449"/>
    <cellStyle name="Comma0" xfId="450"/>
    <cellStyle name="Comments" xfId="451"/>
    <cellStyle name="Currency [0]" xfId="452"/>
    <cellStyle name="Currency [00]" xfId="453"/>
    <cellStyle name="Currency_irl tel sep5" xfId="454"/>
    <cellStyle name="Currency0" xfId="455"/>
    <cellStyle name="Date Short" xfId="456"/>
    <cellStyle name="DELTA" xfId="457"/>
    <cellStyle name="DELTA 2" xfId="458"/>
    <cellStyle name="DELTA 3" xfId="459"/>
    <cellStyle name="DELTA 4" xfId="460"/>
    <cellStyle name="DELTA 5" xfId="461"/>
    <cellStyle name="DELTA 6" xfId="462"/>
    <cellStyle name="DELTA 7" xfId="463"/>
    <cellStyle name="DELTA 8" xfId="464"/>
    <cellStyle name="DELTA 9" xfId="465"/>
    <cellStyle name="DELTA_Баграс 2" xfId="466"/>
    <cellStyle name="DistributionType" xfId="467"/>
    <cellStyle name="Dziesietny [0]_PERSONAL" xfId="468"/>
    <cellStyle name="Dziesietny_PERSONAL" xfId="469"/>
    <cellStyle name="Enter Currency (0)" xfId="470"/>
    <cellStyle name="Enter Currency (2)" xfId="471"/>
    <cellStyle name="Enter Units (0)" xfId="472"/>
    <cellStyle name="Enter Units (1)" xfId="473"/>
    <cellStyle name="Enter Units (2)" xfId="474"/>
    <cellStyle name="Excel Built-in Normal" xfId="475"/>
    <cellStyle name="F2" xfId="476"/>
    <cellStyle name="F3" xfId="477"/>
    <cellStyle name="F4" xfId="478"/>
    <cellStyle name="F5" xfId="479"/>
    <cellStyle name="F6" xfId="480"/>
    <cellStyle name="F7" xfId="481"/>
    <cellStyle name="F8" xfId="482"/>
    <cellStyle name="Flag" xfId="483"/>
    <cellStyle name="Flag 2" xfId="484"/>
    <cellStyle name="Flag 3" xfId="485"/>
    <cellStyle name="Flag 4" xfId="486"/>
    <cellStyle name="Flag 4 2" xfId="487"/>
    <cellStyle name="Flag 4 3" xfId="488"/>
    <cellStyle name="Flag 4 4" xfId="489"/>
    <cellStyle name="Flag 4_Егоза" xfId="490"/>
    <cellStyle name="Flag 5" xfId="491"/>
    <cellStyle name="Flag 5 2" xfId="492"/>
    <cellStyle name="Flag 5 3" xfId="493"/>
    <cellStyle name="Flag 5_Егоза" xfId="494"/>
    <cellStyle name="Flag 6" xfId="495"/>
    <cellStyle name="Flag 6 2" xfId="496"/>
    <cellStyle name="Flag 6 3" xfId="497"/>
    <cellStyle name="Flag 6_Егоза" xfId="498"/>
    <cellStyle name="Flag 7" xfId="499"/>
    <cellStyle name="Flag 8" xfId="500"/>
    <cellStyle name="Flag 9" xfId="501"/>
    <cellStyle name="Flag_Баграс 2" xfId="502"/>
    <cellStyle name="Grey" xfId="503"/>
    <cellStyle name="Header1" xfId="504"/>
    <cellStyle name="Header2" xfId="505"/>
    <cellStyle name="Heading 1" xfId="506"/>
    <cellStyle name="Heading1" xfId="507"/>
    <cellStyle name="Heading2" xfId="508"/>
    <cellStyle name="Heading3" xfId="509"/>
    <cellStyle name="Heading4" xfId="510"/>
    <cellStyle name="Heading5" xfId="511"/>
    <cellStyle name="Heading6" xfId="512"/>
    <cellStyle name="Headline III" xfId="513"/>
    <cellStyle name="Horizontal" xfId="514"/>
    <cellStyle name="Horizontal 2" xfId="515"/>
    <cellStyle name="Horizontal 3" xfId="516"/>
    <cellStyle name="Horizontal 4" xfId="517"/>
    <cellStyle name="Horizontal 4 2" xfId="518"/>
    <cellStyle name="Horizontal 4 3" xfId="519"/>
    <cellStyle name="Horizontal 4 4" xfId="520"/>
    <cellStyle name="Horizontal 4_Егоза" xfId="521"/>
    <cellStyle name="Horizontal 5" xfId="522"/>
    <cellStyle name="Horizontal 5 2" xfId="523"/>
    <cellStyle name="Horizontal 5 3" xfId="524"/>
    <cellStyle name="Horizontal 5_Егоза" xfId="525"/>
    <cellStyle name="Horizontal 6" xfId="526"/>
    <cellStyle name="Horizontal 6 2" xfId="527"/>
    <cellStyle name="Horizontal 6 3" xfId="528"/>
    <cellStyle name="Horizontal 6_Егоза" xfId="529"/>
    <cellStyle name="Horizontal 7" xfId="530"/>
    <cellStyle name="Horizontal 8" xfId="531"/>
    <cellStyle name="Horizontal 9" xfId="532"/>
    <cellStyle name="Horizontal_Баграс 2" xfId="533"/>
    <cellStyle name="Hyperlink" xfId="534"/>
    <cellStyle name="Iau?iue_Sheet1" xfId="535"/>
    <cellStyle name="Input [yellow]" xfId="536"/>
    <cellStyle name="Link Currency (0)" xfId="537"/>
    <cellStyle name="Link Currency (2)" xfId="538"/>
    <cellStyle name="Link Units (0)" xfId="539"/>
    <cellStyle name="Link Units (1)" xfId="540"/>
    <cellStyle name="Link Units (2)" xfId="541"/>
    <cellStyle name="Matrix" xfId="542"/>
    <cellStyle name="Matrix 2" xfId="543"/>
    <cellStyle name="Matrix 3" xfId="544"/>
    <cellStyle name="Matrix 4" xfId="545"/>
    <cellStyle name="Matrix 4 2" xfId="546"/>
    <cellStyle name="Matrix 4 3" xfId="547"/>
    <cellStyle name="Matrix 4 4" xfId="548"/>
    <cellStyle name="Matrix 4_Егоза" xfId="549"/>
    <cellStyle name="Matrix 5" xfId="550"/>
    <cellStyle name="Matrix 5 2" xfId="551"/>
    <cellStyle name="Matrix 5 3" xfId="552"/>
    <cellStyle name="Matrix 5_Егоза" xfId="553"/>
    <cellStyle name="Matrix 6" xfId="554"/>
    <cellStyle name="Matrix 6 2" xfId="555"/>
    <cellStyle name="Matrix 6 3" xfId="556"/>
    <cellStyle name="Matrix 6_Егоза" xfId="557"/>
    <cellStyle name="Matrix 7" xfId="558"/>
    <cellStyle name="Matrix 8" xfId="559"/>
    <cellStyle name="Matrix 9" xfId="560"/>
    <cellStyle name="Matrix_Баграс 2" xfId="561"/>
    <cellStyle name="normal" xfId="562"/>
    <cellStyle name="Normal - Style1" xfId="563"/>
    <cellStyle name="normal 2" xfId="564"/>
    <cellStyle name="normal 3" xfId="565"/>
    <cellStyle name="normal 4" xfId="566"/>
    <cellStyle name="normal 5" xfId="567"/>
    <cellStyle name="normal 6" xfId="568"/>
    <cellStyle name="Normal_1_1" xfId="569"/>
    <cellStyle name="normбlnм_laroux" xfId="570"/>
    <cellStyle name="Oleg_Style I" xfId="571"/>
    <cellStyle name="Option" xfId="572"/>
    <cellStyle name="Percent [0]" xfId="573"/>
    <cellStyle name="Percent [00]" xfId="574"/>
    <cellStyle name="Percent [2]" xfId="575"/>
    <cellStyle name="PrePop Currency (0)" xfId="576"/>
    <cellStyle name="PrePop Currency (2)" xfId="577"/>
    <cellStyle name="PrePop Units (0)" xfId="578"/>
    <cellStyle name="PrePop Units (1)" xfId="579"/>
    <cellStyle name="PrePop Units (2)" xfId="580"/>
    <cellStyle name="Price" xfId="581"/>
    <cellStyle name="Product" xfId="582"/>
    <cellStyle name="ResellerType" xfId="583"/>
    <cellStyle name="Rubles" xfId="584"/>
    <cellStyle name="Style 1" xfId="585"/>
    <cellStyle name="Text Indent A" xfId="586"/>
    <cellStyle name="Text Indent B" xfId="587"/>
    <cellStyle name="Text Indent C" xfId="588"/>
    <cellStyle name="Unit" xfId="589"/>
    <cellStyle name="Walutowy [0]_PERSONAL" xfId="590"/>
    <cellStyle name="Walutowy_PERSONAL" xfId="591"/>
    <cellStyle name="Акт" xfId="592"/>
    <cellStyle name="АктМТСН" xfId="593"/>
    <cellStyle name="АктМТСН 2" xfId="594"/>
    <cellStyle name="Акцент1 2" xfId="595"/>
    <cellStyle name="Акцент1 2 2" xfId="596"/>
    <cellStyle name="Акцент1 2 3" xfId="597"/>
    <cellStyle name="Акцент1 2 4" xfId="598"/>
    <cellStyle name="Акцент1 2 5" xfId="599"/>
    <cellStyle name="Акцент1 2 6" xfId="600"/>
    <cellStyle name="Акцент1 3" xfId="601"/>
    <cellStyle name="Акцент1 4" xfId="602"/>
    <cellStyle name="Акцент1 5" xfId="603"/>
    <cellStyle name="Акцент1 6" xfId="604"/>
    <cellStyle name="Акцент1 7" xfId="605"/>
    <cellStyle name="Акцент2 2" xfId="606"/>
    <cellStyle name="Акцент2 2 2" xfId="607"/>
    <cellStyle name="Акцент2 2 3" xfId="608"/>
    <cellStyle name="Акцент2 2 4" xfId="609"/>
    <cellStyle name="Акцент2 2 5" xfId="610"/>
    <cellStyle name="Акцент2 2 6" xfId="611"/>
    <cellStyle name="Акцент2 3" xfId="612"/>
    <cellStyle name="Акцент2 4" xfId="613"/>
    <cellStyle name="Акцент2 5" xfId="614"/>
    <cellStyle name="Акцент2 6" xfId="615"/>
    <cellStyle name="Акцент2 7" xfId="616"/>
    <cellStyle name="Акцент3 2" xfId="617"/>
    <cellStyle name="Акцент3 2 2" xfId="618"/>
    <cellStyle name="Акцент3 2 3" xfId="619"/>
    <cellStyle name="Акцент3 2 4" xfId="620"/>
    <cellStyle name="Акцент3 2 5" xfId="621"/>
    <cellStyle name="Акцент3 2 6" xfId="622"/>
    <cellStyle name="Акцент3 3" xfId="623"/>
    <cellStyle name="Акцент3 4" xfId="624"/>
    <cellStyle name="Акцент3 5" xfId="625"/>
    <cellStyle name="Акцент3 6" xfId="626"/>
    <cellStyle name="Акцент3 7" xfId="627"/>
    <cellStyle name="Акцент4 2" xfId="628"/>
    <cellStyle name="Акцент4 2 2" xfId="629"/>
    <cellStyle name="Акцент4 2 3" xfId="630"/>
    <cellStyle name="Акцент4 2 4" xfId="631"/>
    <cellStyle name="Акцент4 2 5" xfId="632"/>
    <cellStyle name="Акцент4 2 6" xfId="633"/>
    <cellStyle name="Акцент4 3" xfId="634"/>
    <cellStyle name="Акцент4 4" xfId="635"/>
    <cellStyle name="Акцент4 5" xfId="636"/>
    <cellStyle name="Акцент4 6" xfId="637"/>
    <cellStyle name="Акцент4 7" xfId="638"/>
    <cellStyle name="Акцент5 2" xfId="639"/>
    <cellStyle name="Акцент5 2 2" xfId="640"/>
    <cellStyle name="Акцент5 2 3" xfId="641"/>
    <cellStyle name="Акцент5 2 4" xfId="642"/>
    <cellStyle name="Акцент5 2 5" xfId="643"/>
    <cellStyle name="Акцент5 2 6" xfId="644"/>
    <cellStyle name="Акцент5 3" xfId="645"/>
    <cellStyle name="Акцент5 4" xfId="646"/>
    <cellStyle name="Акцент5 5" xfId="647"/>
    <cellStyle name="Акцент5 6" xfId="648"/>
    <cellStyle name="Акцент5 7" xfId="649"/>
    <cellStyle name="Акцент6 2" xfId="650"/>
    <cellStyle name="Акцент6 2 2" xfId="651"/>
    <cellStyle name="Акцент6 2 3" xfId="652"/>
    <cellStyle name="Акцент6 2 4" xfId="653"/>
    <cellStyle name="Акцент6 2 5" xfId="654"/>
    <cellStyle name="Акцент6 2 6" xfId="655"/>
    <cellStyle name="Акцент6 3" xfId="656"/>
    <cellStyle name="Акцент6 4" xfId="657"/>
    <cellStyle name="Акцент6 5" xfId="658"/>
    <cellStyle name="Акцент6 6" xfId="659"/>
    <cellStyle name="Акцент6 7" xfId="660"/>
    <cellStyle name="Ввод  2" xfId="661"/>
    <cellStyle name="Ввод  2 2" xfId="662"/>
    <cellStyle name="Ввод  2 3" xfId="663"/>
    <cellStyle name="Ввод  2 4" xfId="664"/>
    <cellStyle name="Ввод  2 5" xfId="665"/>
    <cellStyle name="Ввод  2 6" xfId="666"/>
    <cellStyle name="Ввод  2_индекс ПРБ 19 тайл" xfId="667"/>
    <cellStyle name="Ввод  3" xfId="668"/>
    <cellStyle name="Ввод  4" xfId="669"/>
    <cellStyle name="Ввод  5" xfId="670"/>
    <cellStyle name="Ввод  6" xfId="671"/>
    <cellStyle name="Ввод  7" xfId="672"/>
    <cellStyle name="ВедРесурсов" xfId="673"/>
    <cellStyle name="ВедРесурсовАкт" xfId="674"/>
    <cellStyle name="Вывод 2" xfId="675"/>
    <cellStyle name="Вывод 2 2" xfId="676"/>
    <cellStyle name="Вывод 2 3" xfId="677"/>
    <cellStyle name="Вывод 2 4" xfId="678"/>
    <cellStyle name="Вывод 2 5" xfId="679"/>
    <cellStyle name="Вывод 2 6" xfId="680"/>
    <cellStyle name="Вывод 2_индекс ПРБ 19 тайл" xfId="681"/>
    <cellStyle name="Вывод 3" xfId="682"/>
    <cellStyle name="Вывод 4" xfId="683"/>
    <cellStyle name="Вывод 5" xfId="684"/>
    <cellStyle name="Вывод 6" xfId="685"/>
    <cellStyle name="Вывод 7" xfId="686"/>
    <cellStyle name="Вычисление 2" xfId="687"/>
    <cellStyle name="Вычисление 2 2" xfId="688"/>
    <cellStyle name="Вычисление 2 3" xfId="689"/>
    <cellStyle name="Вычисление 2 4" xfId="690"/>
    <cellStyle name="Вычисление 2 5" xfId="691"/>
    <cellStyle name="Вычисление 2 6" xfId="692"/>
    <cellStyle name="Вычисление 2_индекс ПРБ 19 тайл" xfId="693"/>
    <cellStyle name="Вычисление 3" xfId="694"/>
    <cellStyle name="Вычисление 4" xfId="695"/>
    <cellStyle name="Вычисление 5" xfId="696"/>
    <cellStyle name="Вычисление 6" xfId="697"/>
    <cellStyle name="Вычисление 7" xfId="698"/>
    <cellStyle name="Группа" xfId="699"/>
    <cellStyle name="Дата" xfId="700"/>
    <cellStyle name="Заголовок 1 2" xfId="701"/>
    <cellStyle name="Заголовок 1 2 2" xfId="702"/>
    <cellStyle name="Заголовок 1 2 3" xfId="703"/>
    <cellStyle name="Заголовок 1 2 4" xfId="704"/>
    <cellStyle name="Заголовок 1 2 5" xfId="705"/>
    <cellStyle name="Заголовок 1 2 6" xfId="706"/>
    <cellStyle name="Заголовок 1 2_индекс ПРБ 19 тайл" xfId="707"/>
    <cellStyle name="Заголовок 1 3" xfId="708"/>
    <cellStyle name="Заголовок 1 4" xfId="709"/>
    <cellStyle name="Заголовок 1 5" xfId="710"/>
    <cellStyle name="Заголовок 1 6" xfId="711"/>
    <cellStyle name="Заголовок 1 7" xfId="712"/>
    <cellStyle name="Заголовок 2 2" xfId="713"/>
    <cellStyle name="Заголовок 2 2 2" xfId="714"/>
    <cellStyle name="Заголовок 2 2 3" xfId="715"/>
    <cellStyle name="Заголовок 2 2 4" xfId="716"/>
    <cellStyle name="Заголовок 2 2 5" xfId="717"/>
    <cellStyle name="Заголовок 2 2 6" xfId="718"/>
    <cellStyle name="Заголовок 2 2_индекс ПРБ 19 тайл" xfId="719"/>
    <cellStyle name="Заголовок 2 3" xfId="720"/>
    <cellStyle name="Заголовок 2 4" xfId="721"/>
    <cellStyle name="Заголовок 2 5" xfId="722"/>
    <cellStyle name="Заголовок 2 6" xfId="723"/>
    <cellStyle name="Заголовок 2 7" xfId="724"/>
    <cellStyle name="Заголовок 3 2" xfId="725"/>
    <cellStyle name="Заголовок 3 2 2" xfId="726"/>
    <cellStyle name="Заголовок 3 2 3" xfId="727"/>
    <cellStyle name="Заголовок 3 2 4" xfId="728"/>
    <cellStyle name="Заголовок 3 2 5" xfId="729"/>
    <cellStyle name="Заголовок 3 2 6" xfId="730"/>
    <cellStyle name="Заголовок 3 2_индекс ПРБ 19 тайл" xfId="731"/>
    <cellStyle name="Заголовок 3 3" xfId="732"/>
    <cellStyle name="Заголовок 3 4" xfId="733"/>
    <cellStyle name="Заголовок 3 5" xfId="734"/>
    <cellStyle name="Заголовок 3 6" xfId="735"/>
    <cellStyle name="Заголовок 3 7" xfId="736"/>
    <cellStyle name="Заголовок 4 2" xfId="737"/>
    <cellStyle name="Заголовок 4 2 2" xfId="738"/>
    <cellStyle name="Заголовок 4 2 3" xfId="739"/>
    <cellStyle name="Заголовок 4 2 4" xfId="740"/>
    <cellStyle name="Заголовок 4 2 5" xfId="741"/>
    <cellStyle name="Заголовок 4 2 6" xfId="742"/>
    <cellStyle name="Заголовок 4 3" xfId="743"/>
    <cellStyle name="Заголовок 4 4" xfId="744"/>
    <cellStyle name="Заголовок 4 5" xfId="745"/>
    <cellStyle name="Заголовок 4 6" xfId="746"/>
    <cellStyle name="Заголовок 4 7" xfId="747"/>
    <cellStyle name="Звезды" xfId="748"/>
    <cellStyle name="Индексы" xfId="749"/>
    <cellStyle name="Индексы 2" xfId="750"/>
    <cellStyle name="Итог 2" xfId="751"/>
    <cellStyle name="Итог 2 2" xfId="752"/>
    <cellStyle name="Итог 2 3" xfId="753"/>
    <cellStyle name="Итог 2 4" xfId="754"/>
    <cellStyle name="Итог 2 5" xfId="755"/>
    <cellStyle name="Итог 2 6" xfId="756"/>
    <cellStyle name="Итог 2_индекс ПРБ 19 тайл" xfId="757"/>
    <cellStyle name="Итог 3" xfId="758"/>
    <cellStyle name="Итог 4" xfId="759"/>
    <cellStyle name="Итог 5" xfId="760"/>
    <cellStyle name="Итог 6" xfId="761"/>
    <cellStyle name="Итог 7" xfId="762"/>
    <cellStyle name="Итоги" xfId="763"/>
    <cellStyle name="ИтогоАктБазЦ" xfId="764"/>
    <cellStyle name="ИтогоАктБИМ" xfId="765"/>
    <cellStyle name="ИтогоАктБИМ 2" xfId="766"/>
    <cellStyle name="ИтогоАктРесМет" xfId="767"/>
    <cellStyle name="ИтогоАктРесМет 2" xfId="768"/>
    <cellStyle name="ИтогоАктТекЦ" xfId="769"/>
    <cellStyle name="ИтогоБазЦ" xfId="770"/>
    <cellStyle name="ИтогоБИМ" xfId="771"/>
    <cellStyle name="ИтогоБИМ 2" xfId="772"/>
    <cellStyle name="ИтогоРесМет" xfId="773"/>
    <cellStyle name="ИтогоРесМет 2" xfId="774"/>
    <cellStyle name="ИтогоТекЦ" xfId="775"/>
    <cellStyle name="Контрольная ячейка 2" xfId="776"/>
    <cellStyle name="Контрольная ячейка 2 2" xfId="777"/>
    <cellStyle name="Контрольная ячейка 2 3" xfId="778"/>
    <cellStyle name="Контрольная ячейка 2 4" xfId="779"/>
    <cellStyle name="Контрольная ячейка 2 5" xfId="780"/>
    <cellStyle name="Контрольная ячейка 2 6" xfId="781"/>
    <cellStyle name="Контрольная ячейка 2_индекс ПРБ 19 тайл" xfId="782"/>
    <cellStyle name="Контрольная ячейка 3" xfId="783"/>
    <cellStyle name="Контрольная ячейка 4" xfId="784"/>
    <cellStyle name="Контрольная ячейка 5" xfId="785"/>
    <cellStyle name="Контрольная ячейка 6" xfId="786"/>
    <cellStyle name="Контрольная ячейка 7" xfId="787"/>
    <cellStyle name="ЛокСмета" xfId="788"/>
    <cellStyle name="ЛокСмета 2" xfId="789"/>
    <cellStyle name="ЛокСмета 3" xfId="790"/>
    <cellStyle name="ЛокСмета 4" xfId="791"/>
    <cellStyle name="ЛокСмета 5" xfId="792"/>
    <cellStyle name="ЛокСмета 6" xfId="793"/>
    <cellStyle name="ЛокСмета_Res_Сводная ресурсная ведомость1" xfId="794"/>
    <cellStyle name="ЛокСмМТСН" xfId="795"/>
    <cellStyle name="ЛокСмМТСН 2" xfId="796"/>
    <cellStyle name="М29" xfId="797"/>
    <cellStyle name="М29 2" xfId="798"/>
    <cellStyle name="Название 2" xfId="799"/>
    <cellStyle name="Название 2 2" xfId="800"/>
    <cellStyle name="Название 2 3" xfId="801"/>
    <cellStyle name="Название 2 4" xfId="802"/>
    <cellStyle name="Название 2 5" xfId="803"/>
    <cellStyle name="Название 2 6" xfId="804"/>
    <cellStyle name="Название 3" xfId="805"/>
    <cellStyle name="Название 4" xfId="806"/>
    <cellStyle name="Название 5" xfId="807"/>
    <cellStyle name="Название 6" xfId="808"/>
    <cellStyle name="Название 7" xfId="809"/>
    <cellStyle name="Нейтральный 2" xfId="810"/>
    <cellStyle name="Нейтральный 2 2" xfId="811"/>
    <cellStyle name="Нейтральный 2 3" xfId="812"/>
    <cellStyle name="Нейтральный 2 4" xfId="813"/>
    <cellStyle name="Нейтральный 2 5" xfId="814"/>
    <cellStyle name="Нейтральный 2 6" xfId="815"/>
    <cellStyle name="Нейтральный 3" xfId="816"/>
    <cellStyle name="Нейтральный 4" xfId="817"/>
    <cellStyle name="Нейтральный 5" xfId="818"/>
    <cellStyle name="Нейтральный 6" xfId="819"/>
    <cellStyle name="Нейтральный 7" xfId="820"/>
    <cellStyle name="ОбСмета" xfId="821"/>
    <cellStyle name="ОбСмета 2" xfId="822"/>
    <cellStyle name="Обычный" xfId="0" builtinId="0"/>
    <cellStyle name="Обычный 10" xfId="823"/>
    <cellStyle name="Обычный 10 2" xfId="824"/>
    <cellStyle name="Обычный 10 2 2" xfId="825"/>
    <cellStyle name="Обычный 10 2 3" xfId="826"/>
    <cellStyle name="Обычный 10 3" xfId="827"/>
    <cellStyle name="Обычный 10_индекс ПРБ Вата куст259" xfId="828"/>
    <cellStyle name="Обычный 100" xfId="829"/>
    <cellStyle name="Обычный 101" xfId="830"/>
    <cellStyle name="Обычный 102" xfId="831"/>
    <cellStyle name="Обычный 103" xfId="832"/>
    <cellStyle name="Обычный 104" xfId="833"/>
    <cellStyle name="Обычный 105" xfId="834"/>
    <cellStyle name="Обычный 106" xfId="835"/>
    <cellStyle name="Обычный 107" xfId="836"/>
    <cellStyle name="Обычный 108" xfId="837"/>
    <cellStyle name="Обычный 109" xfId="838"/>
    <cellStyle name="Обычный 11" xfId="839"/>
    <cellStyle name="Обычный 11 2" xfId="840"/>
    <cellStyle name="Обычный 11_Новый формат приложения № 3 ( к договору) ответ на Ваши корр. 16.02." xfId="841"/>
    <cellStyle name="Обычный 110" xfId="842"/>
    <cellStyle name="Обычный 111" xfId="843"/>
    <cellStyle name="Обычный 112" xfId="844"/>
    <cellStyle name="Обычный 113" xfId="845"/>
    <cellStyle name="Обычный 114" xfId="846"/>
    <cellStyle name="Обычный 115" xfId="847"/>
    <cellStyle name="Обычный 116" xfId="848"/>
    <cellStyle name="Обычный 117" xfId="849"/>
    <cellStyle name="Обычный 118" xfId="850"/>
    <cellStyle name="Обычный 119" xfId="851"/>
    <cellStyle name="Обычный 12" xfId="852"/>
    <cellStyle name="Обычный 12 2" xfId="853"/>
    <cellStyle name="Обычный 120" xfId="854"/>
    <cellStyle name="Обычный 121" xfId="855"/>
    <cellStyle name="Обычный 122" xfId="856"/>
    <cellStyle name="Обычный 123" xfId="857"/>
    <cellStyle name="Обычный 124" xfId="858"/>
    <cellStyle name="Обычный 125" xfId="859"/>
    <cellStyle name="Обычный 126" xfId="860"/>
    <cellStyle name="Обычный 127" xfId="861"/>
    <cellStyle name="Обычный 128" xfId="862"/>
    <cellStyle name="Обычный 129" xfId="863"/>
    <cellStyle name="Обычный 13" xfId="864"/>
    <cellStyle name="Обычный 130" xfId="865"/>
    <cellStyle name="Обычный 131" xfId="866"/>
    <cellStyle name="Обычный 132" xfId="867"/>
    <cellStyle name="Обычный 133" xfId="868"/>
    <cellStyle name="Обычный 134" xfId="869"/>
    <cellStyle name="Обычный 135" xfId="870"/>
    <cellStyle name="Обычный 136" xfId="871"/>
    <cellStyle name="Обычный 137" xfId="872"/>
    <cellStyle name="Обычный 138" xfId="873"/>
    <cellStyle name="Обычный 139" xfId="874"/>
    <cellStyle name="Обычный 14" xfId="875"/>
    <cellStyle name="Обычный 140" xfId="876"/>
    <cellStyle name="Обычный 141" xfId="877"/>
    <cellStyle name="Обычный 142" xfId="878"/>
    <cellStyle name="Обычный 143" xfId="879"/>
    <cellStyle name="Обычный 144" xfId="880"/>
    <cellStyle name="Обычный 145" xfId="881"/>
    <cellStyle name="Обычный 146" xfId="882"/>
    <cellStyle name="Обычный 147" xfId="883"/>
    <cellStyle name="Обычный 148" xfId="884"/>
    <cellStyle name="Обычный 149" xfId="885"/>
    <cellStyle name="Обычный 15" xfId="886"/>
    <cellStyle name="Обычный 150" xfId="887"/>
    <cellStyle name="Обычный 151" xfId="888"/>
    <cellStyle name="Обычный 152" xfId="889"/>
    <cellStyle name="Обычный 153" xfId="890"/>
    <cellStyle name="Обычный 154" xfId="891"/>
    <cellStyle name="Обычный 155" xfId="892"/>
    <cellStyle name="Обычный 156" xfId="893"/>
    <cellStyle name="Обычный 157" xfId="894"/>
    <cellStyle name="Обычный 158" xfId="895"/>
    <cellStyle name="Обычный 159" xfId="896"/>
    <cellStyle name="Обычный 16" xfId="897"/>
    <cellStyle name="Обычный 160" xfId="898"/>
    <cellStyle name="Обычный 161" xfId="899"/>
    <cellStyle name="Обычный 162" xfId="900"/>
    <cellStyle name="Обычный 163" xfId="901"/>
    <cellStyle name="Обычный 164" xfId="902"/>
    <cellStyle name="Обычный 165" xfId="903"/>
    <cellStyle name="Обычный 166" xfId="904"/>
    <cellStyle name="Обычный 167" xfId="905"/>
    <cellStyle name="Обычный 168" xfId="906"/>
    <cellStyle name="Обычный 169" xfId="907"/>
    <cellStyle name="Обычный 17" xfId="908"/>
    <cellStyle name="Обычный 170" xfId="909"/>
    <cellStyle name="Обычный 171" xfId="910"/>
    <cellStyle name="Обычный 172" xfId="911"/>
    <cellStyle name="Обычный 173" xfId="912"/>
    <cellStyle name="Обычный 174" xfId="913"/>
    <cellStyle name="Обычный 175" xfId="914"/>
    <cellStyle name="Обычный 176" xfId="915"/>
    <cellStyle name="Обычный 177" xfId="916"/>
    <cellStyle name="Обычный 178" xfId="917"/>
    <cellStyle name="Обычный 179" xfId="918"/>
    <cellStyle name="Обычный 18" xfId="919"/>
    <cellStyle name="Обычный 180" xfId="920"/>
    <cellStyle name="Обычный 181" xfId="921"/>
    <cellStyle name="Обычный 182" xfId="922"/>
    <cellStyle name="Обычный 183" xfId="923"/>
    <cellStyle name="Обычный 184" xfId="924"/>
    <cellStyle name="Обычный 185" xfId="925"/>
    <cellStyle name="Обычный 186" xfId="926"/>
    <cellStyle name="Обычный 187" xfId="927"/>
    <cellStyle name="Обычный 188" xfId="928"/>
    <cellStyle name="Обычный 189" xfId="929"/>
    <cellStyle name="Обычный 19" xfId="930"/>
    <cellStyle name="Обычный 190" xfId="931"/>
    <cellStyle name="Обычный 191" xfId="932"/>
    <cellStyle name="Обычный 192" xfId="933"/>
    <cellStyle name="Обычный 193" xfId="934"/>
    <cellStyle name="Обычный 194" xfId="935"/>
    <cellStyle name="Обычный 195" xfId="936"/>
    <cellStyle name="Обычный 196" xfId="937"/>
    <cellStyle name="Обычный 197" xfId="938"/>
    <cellStyle name="Обычный 198" xfId="939"/>
    <cellStyle name="Обычный 199" xfId="940"/>
    <cellStyle name="Обычный 2" xfId="941"/>
    <cellStyle name="Обычный 2 10" xfId="942"/>
    <cellStyle name="Обычный 2 2" xfId="943"/>
    <cellStyle name="Обычный 2 2 2" xfId="944"/>
    <cellStyle name="Обычный 2 2 2 2" xfId="945"/>
    <cellStyle name="Обычный 2 2 2 2 2" xfId="946"/>
    <cellStyle name="Обычный 2 2 2 2 2 2" xfId="947"/>
    <cellStyle name="Обычный 2 2 2 2 2 2 2" xfId="948"/>
    <cellStyle name="Обычный 2 2 2 2 2 2 2 2" xfId="949"/>
    <cellStyle name="Обычный 2 2 2 2 2 2 2 2 2" xfId="950"/>
    <cellStyle name="Обычный 2 2 2 2 2 2 2 2 2 2" xfId="951"/>
    <cellStyle name="Обычный 2 2 2 2 2 2 2 2 2 3" xfId="952"/>
    <cellStyle name="Обычный 2 2 2 2 2 2 2 2 3" xfId="953"/>
    <cellStyle name="Обычный 2 2 2 2 2 2 2 2 4" xfId="954"/>
    <cellStyle name="Обычный 2 2 2 2 2 2 2 2 5" xfId="955"/>
    <cellStyle name="Обычный 2 2 2 2 2 2 2 2 6" xfId="956"/>
    <cellStyle name="Обычный 2 2 2 2 2 2 2 3" xfId="957"/>
    <cellStyle name="Обычный 2 2 2 2 2 2 2 3 2" xfId="958"/>
    <cellStyle name="Обычный 2 2 2 2 2 2 2 3 3" xfId="959"/>
    <cellStyle name="Обычный 2 2 2 2 2 2 2 4" xfId="960"/>
    <cellStyle name="Обычный 2 2 2 2 2 2 2 5" xfId="961"/>
    <cellStyle name="Обычный 2 2 2 2 2 2 2 6" xfId="962"/>
    <cellStyle name="Обычный 2 2 2 2 2 2 3" xfId="963"/>
    <cellStyle name="Обычный 2 2 2 2 2 2 4" xfId="964"/>
    <cellStyle name="Обычный 2 2 2 2 2 2 4 2" xfId="965"/>
    <cellStyle name="Обычный 2 2 2 2 2 2 4 3" xfId="966"/>
    <cellStyle name="Обычный 2 2 2 2 2 2 5" xfId="967"/>
    <cellStyle name="Обычный 2 2 2 2 2 2 6" xfId="968"/>
    <cellStyle name="Обычный 2 2 2 2 2 2 7" xfId="969"/>
    <cellStyle name="Обычный 2 2 2 2 2 3" xfId="970"/>
    <cellStyle name="Обычный 2 2 2 2 2 3 2" xfId="971"/>
    <cellStyle name="Обычный 2 2 2 2 2 4" xfId="972"/>
    <cellStyle name="Обычный 2 2 2 2 2 4 2" xfId="973"/>
    <cellStyle name="Обычный 2 2 2 2 2 4 3" xfId="974"/>
    <cellStyle name="Обычный 2 2 2 2 2 5" xfId="975"/>
    <cellStyle name="Обычный 2 2 2 2 2 6" xfId="976"/>
    <cellStyle name="Обычный 2 2 2 2 2 7" xfId="977"/>
    <cellStyle name="Обычный 2 2 2 2 2_индекс ВЛ №2 " xfId="978"/>
    <cellStyle name="Обычный 2 2 2 2 3" xfId="979"/>
    <cellStyle name="Обычный 2 2 2 2 3 2" xfId="980"/>
    <cellStyle name="Обычный 2 2 2 2 4" xfId="981"/>
    <cellStyle name="Обычный 2 2 2 2 4 2" xfId="982"/>
    <cellStyle name="Обычный 2 2 2 2 4 3" xfId="983"/>
    <cellStyle name="Обычный 2 2 2 2 5" xfId="984"/>
    <cellStyle name="Обычный 2 2 2 2 6" xfId="985"/>
    <cellStyle name="Обычный 2 2 2 2 7" xfId="986"/>
    <cellStyle name="Обычный 2 2 2 3" xfId="987"/>
    <cellStyle name="Обычный 2 2 2 4" xfId="988"/>
    <cellStyle name="Обычный 2 2 2 4 2" xfId="989"/>
    <cellStyle name="Обычный 2 2 2 5" xfId="990"/>
    <cellStyle name="Обычный 2 2 2 5 2" xfId="991"/>
    <cellStyle name="Обычный 2 2 2 5 3" xfId="992"/>
    <cellStyle name="Обычный 2 2 2 6" xfId="993"/>
    <cellStyle name="Обычный 2 2 2 7" xfId="994"/>
    <cellStyle name="Обычный 2 2 2 8" xfId="995"/>
    <cellStyle name="Обычный 2 2 2_индекс ВЛ №2 " xfId="996"/>
    <cellStyle name="Обычный 2 2 3" xfId="997"/>
    <cellStyle name="Обычный 2 2 3 2" xfId="998"/>
    <cellStyle name="Обычный 2 2 3 3" xfId="999"/>
    <cellStyle name="Обычный 2 2 3 4" xfId="1000"/>
    <cellStyle name="Обычный 2 2 3_индекс ПРБ 19 тайл" xfId="1001"/>
    <cellStyle name="Обычный 2 2 4" xfId="1002"/>
    <cellStyle name="Обычный 2 2 4 2" xfId="1003"/>
    <cellStyle name="Обычный 2 2 4 2 2" xfId="1004"/>
    <cellStyle name="Обычный 2 2 4 2 3" xfId="1005"/>
    <cellStyle name="Обычный 2 2 4 2 4" xfId="1006"/>
    <cellStyle name="Обычный 2 2 4 2_индекс ПРБ 19 тайл" xfId="1007"/>
    <cellStyle name="Обычный 2 2 4 3" xfId="1008"/>
    <cellStyle name="Обычный 2 2 4 4" xfId="1009"/>
    <cellStyle name="Обычный 2 2 4_индекс ПРБ 19 тайл" xfId="1010"/>
    <cellStyle name="Обычный 2 2 5" xfId="1011"/>
    <cellStyle name="Обычный 2 2 5 2" xfId="1012"/>
    <cellStyle name="Обычный 2 2 5 3" xfId="1013"/>
    <cellStyle name="Обычный 2 2 6" xfId="1014"/>
    <cellStyle name="Обычный 2 2 7" xfId="1015"/>
    <cellStyle name="Обычный 2 2 8" xfId="1016"/>
    <cellStyle name="Обычный 2 2_Егоза" xfId="1017"/>
    <cellStyle name="Обычный 2 3" xfId="1018"/>
    <cellStyle name="Обычный 2 3 2" xfId="1019"/>
    <cellStyle name="Обычный 2 3 3" xfId="1020"/>
    <cellStyle name="Обычный 2 3 4" xfId="1021"/>
    <cellStyle name="Обычный 2 3_индекс ПРБ 19 тайл" xfId="1022"/>
    <cellStyle name="Обычный 2 4" xfId="1023"/>
    <cellStyle name="Обычный 2 5" xfId="1024"/>
    <cellStyle name="Обычный 2 6" xfId="1025"/>
    <cellStyle name="Обычный 2 7" xfId="1026"/>
    <cellStyle name="Обычный 2_4С- МФС Чистинное индекс пересчет" xfId="1027"/>
    <cellStyle name="Обычный 2_Индекс РУ 3 №3 " xfId="1573"/>
    <cellStyle name="Обычный 20" xfId="1028"/>
    <cellStyle name="Обычный 200" xfId="1029"/>
    <cellStyle name="Обычный 201" xfId="1030"/>
    <cellStyle name="Обычный 202" xfId="1031"/>
    <cellStyle name="Обычный 203" xfId="1032"/>
    <cellStyle name="Обычный 204" xfId="1033"/>
    <cellStyle name="Обычный 205" xfId="1034"/>
    <cellStyle name="Обычный 206" xfId="1035"/>
    <cellStyle name="Обычный 207" xfId="1036"/>
    <cellStyle name="Обычный 208" xfId="1037"/>
    <cellStyle name="Обычный 209" xfId="1038"/>
    <cellStyle name="Обычный 21" xfId="1039"/>
    <cellStyle name="Обычный 210" xfId="1040"/>
    <cellStyle name="Обычный 211" xfId="1041"/>
    <cellStyle name="Обычный 212" xfId="1042"/>
    <cellStyle name="Обычный 213" xfId="1043"/>
    <cellStyle name="Обычный 214" xfId="1044"/>
    <cellStyle name="Обычный 215" xfId="1045"/>
    <cellStyle name="Обычный 216" xfId="1046"/>
    <cellStyle name="Обычный 217" xfId="1047"/>
    <cellStyle name="Обычный 218" xfId="1048"/>
    <cellStyle name="Обычный 219" xfId="1049"/>
    <cellStyle name="Обычный 22" xfId="1050"/>
    <cellStyle name="Обычный 220" xfId="1051"/>
    <cellStyle name="Обычный 221" xfId="1052"/>
    <cellStyle name="Обычный 222" xfId="1053"/>
    <cellStyle name="Обычный 223" xfId="1054"/>
    <cellStyle name="Обычный 224" xfId="1055"/>
    <cellStyle name="Обычный 225" xfId="1056"/>
    <cellStyle name="Обычный 226" xfId="1057"/>
    <cellStyle name="Обычный 227" xfId="1058"/>
    <cellStyle name="Обычный 228" xfId="1059"/>
    <cellStyle name="Обычный 229" xfId="1060"/>
    <cellStyle name="Обычный 23" xfId="1061"/>
    <cellStyle name="Обычный 230" xfId="1062"/>
    <cellStyle name="Обычный 231" xfId="1063"/>
    <cellStyle name="Обычный 232" xfId="1064"/>
    <cellStyle name="Обычный 233" xfId="1065"/>
    <cellStyle name="Обычный 234" xfId="1066"/>
    <cellStyle name="Обычный 235" xfId="1067"/>
    <cellStyle name="Обычный 236" xfId="1068"/>
    <cellStyle name="Обычный 237" xfId="1069"/>
    <cellStyle name="Обычный 238" xfId="1070"/>
    <cellStyle name="Обычный 239" xfId="1071"/>
    <cellStyle name="Обычный 24" xfId="1072"/>
    <cellStyle name="Обычный 240" xfId="1073"/>
    <cellStyle name="Обычный 241" xfId="1074"/>
    <cellStyle name="Обычный 242" xfId="1075"/>
    <cellStyle name="Обычный 243" xfId="1076"/>
    <cellStyle name="Обычный 244" xfId="1077"/>
    <cellStyle name="Обычный 245" xfId="1078"/>
    <cellStyle name="Обычный 246" xfId="1079"/>
    <cellStyle name="Обычный 247" xfId="1080"/>
    <cellStyle name="Обычный 248" xfId="1081"/>
    <cellStyle name="Обычный 249" xfId="1082"/>
    <cellStyle name="Обычный 25" xfId="1083"/>
    <cellStyle name="Обычный 250" xfId="1084"/>
    <cellStyle name="Обычный 251" xfId="1085"/>
    <cellStyle name="Обычный 252" xfId="1086"/>
    <cellStyle name="Обычный 253" xfId="1087"/>
    <cellStyle name="Обычный 254" xfId="1088"/>
    <cellStyle name="Обычный 255" xfId="1089"/>
    <cellStyle name="Обычный 256" xfId="1090"/>
    <cellStyle name="Обычный 257" xfId="1091"/>
    <cellStyle name="Обычный 258" xfId="1092"/>
    <cellStyle name="Обычный 259" xfId="1093"/>
    <cellStyle name="Обычный 26" xfId="1094"/>
    <cellStyle name="Обычный 260" xfId="1095"/>
    <cellStyle name="Обычный 261" xfId="1096"/>
    <cellStyle name="Обычный 262" xfId="1097"/>
    <cellStyle name="Обычный 263" xfId="1098"/>
    <cellStyle name="Обычный 264" xfId="1099"/>
    <cellStyle name="Обычный 265" xfId="1100"/>
    <cellStyle name="Обычный 266" xfId="1101"/>
    <cellStyle name="Обычный 267" xfId="1102"/>
    <cellStyle name="Обычный 268" xfId="1103"/>
    <cellStyle name="Обычный 269" xfId="1104"/>
    <cellStyle name="Обычный 27" xfId="1105"/>
    <cellStyle name="Обычный 270" xfId="1106"/>
    <cellStyle name="Обычный 271" xfId="1107"/>
    <cellStyle name="Обычный 272" xfId="1108"/>
    <cellStyle name="Обычный 273" xfId="1109"/>
    <cellStyle name="Обычный 274" xfId="1110"/>
    <cellStyle name="Обычный 275" xfId="1111"/>
    <cellStyle name="Обычный 276" xfId="1112"/>
    <cellStyle name="Обычный 277" xfId="1113"/>
    <cellStyle name="Обычный 278" xfId="1114"/>
    <cellStyle name="Обычный 279" xfId="1115"/>
    <cellStyle name="Обычный 28" xfId="1116"/>
    <cellStyle name="Обычный 280" xfId="1117"/>
    <cellStyle name="Обычный 281" xfId="1118"/>
    <cellStyle name="Обычный 282" xfId="1119"/>
    <cellStyle name="Обычный 283" xfId="1120"/>
    <cellStyle name="Обычный 284" xfId="1121"/>
    <cellStyle name="Обычный 285" xfId="1122"/>
    <cellStyle name="Обычный 286" xfId="1123"/>
    <cellStyle name="Обычный 287" xfId="1124"/>
    <cellStyle name="Обычный 288" xfId="1125"/>
    <cellStyle name="Обычный 289" xfId="1126"/>
    <cellStyle name="Обычный 29" xfId="1127"/>
    <cellStyle name="Обычный 290" xfId="1128"/>
    <cellStyle name="Обычный 291" xfId="1129"/>
    <cellStyle name="Обычный 292" xfId="1130"/>
    <cellStyle name="Обычный 293" xfId="1131"/>
    <cellStyle name="Обычный 294" xfId="1132"/>
    <cellStyle name="Обычный 295" xfId="1133"/>
    <cellStyle name="Обычный 296" xfId="1134"/>
    <cellStyle name="Обычный 297" xfId="1135"/>
    <cellStyle name="Обычный 298" xfId="1136"/>
    <cellStyle name="Обычный 299" xfId="1137"/>
    <cellStyle name="Обычный 3" xfId="1138"/>
    <cellStyle name="Обычный 3 2" xfId="1139"/>
    <cellStyle name="Обычный 3 2 2" xfId="1140"/>
    <cellStyle name="Обычный 3 2 3" xfId="1141"/>
    <cellStyle name="Обычный 3 2 4" xfId="1142"/>
    <cellStyle name="Обычный 3 2_Заявка 19, 69, 54" xfId="1143"/>
    <cellStyle name="Обычный 3 3" xfId="1144"/>
    <cellStyle name="Обычный 3 3 2" xfId="1145"/>
    <cellStyle name="Обычный 3 3 3" xfId="1146"/>
    <cellStyle name="Обычный 3 3 4" xfId="1147"/>
    <cellStyle name="Обычный 3 3_Заявка 19, 69, 54" xfId="1148"/>
    <cellStyle name="Обычный 3 4" xfId="1149"/>
    <cellStyle name="Обычный 3 4 2" xfId="1150"/>
    <cellStyle name="Обычный 3 4 3" xfId="1151"/>
    <cellStyle name="Обычный 3 4_Егоза" xfId="1152"/>
    <cellStyle name="Обычный 3 5" xfId="1153"/>
    <cellStyle name="Обычный 3 5 2" xfId="1154"/>
    <cellStyle name="Обычный 3 5 3" xfId="1155"/>
    <cellStyle name="Обычный 3 5_Егоза" xfId="1156"/>
    <cellStyle name="Обычный 3 6" xfId="1157"/>
    <cellStyle name="Обычный 3 6 2" xfId="1158"/>
    <cellStyle name="Обычный 3 6 3" xfId="1159"/>
    <cellStyle name="Обычный 3 6_Егоза" xfId="1160"/>
    <cellStyle name="Обычный 3 7" xfId="1161"/>
    <cellStyle name="Обычный 3 7 2" xfId="1162"/>
    <cellStyle name="Обычный 3 7 3" xfId="1163"/>
    <cellStyle name="Обычный 3 7_Егоза" xfId="1164"/>
    <cellStyle name="Обычный 3 8" xfId="1165"/>
    <cellStyle name="Обычный 3 9" xfId="1166"/>
    <cellStyle name="Обычный 3_Егоза" xfId="1167"/>
    <cellStyle name="Обычный 30" xfId="1168"/>
    <cellStyle name="Обычный 300" xfId="1169"/>
    <cellStyle name="Обычный 301" xfId="1170"/>
    <cellStyle name="Обычный 302" xfId="1171"/>
    <cellStyle name="Обычный 303" xfId="1172"/>
    <cellStyle name="Обычный 304" xfId="1173"/>
    <cellStyle name="Обычный 305" xfId="1174"/>
    <cellStyle name="Обычный 306" xfId="1175"/>
    <cellStyle name="Обычный 307" xfId="1176"/>
    <cellStyle name="Обычный 308" xfId="1177"/>
    <cellStyle name="Обычный 309" xfId="1178"/>
    <cellStyle name="Обычный 31" xfId="1179"/>
    <cellStyle name="Обычный 310" xfId="1180"/>
    <cellStyle name="Обычный 311" xfId="1181"/>
    <cellStyle name="Обычный 312" xfId="1182"/>
    <cellStyle name="Обычный 313" xfId="1183"/>
    <cellStyle name="Обычный 314" xfId="1184"/>
    <cellStyle name="Обычный 315" xfId="1185"/>
    <cellStyle name="Обычный 316" xfId="1186"/>
    <cellStyle name="Обычный 317" xfId="1187"/>
    <cellStyle name="Обычный 318" xfId="1188"/>
    <cellStyle name="Обычный 319" xfId="1189"/>
    <cellStyle name="Обычный 32" xfId="1190"/>
    <cellStyle name="Обычный 320" xfId="1191"/>
    <cellStyle name="Обычный 321" xfId="1192"/>
    <cellStyle name="Обычный 322" xfId="1193"/>
    <cellStyle name="Обычный 323" xfId="1194"/>
    <cellStyle name="Обычный 324" xfId="1195"/>
    <cellStyle name="Обычный 325" xfId="1196"/>
    <cellStyle name="Обычный 326" xfId="1197"/>
    <cellStyle name="Обычный 327" xfId="1198"/>
    <cellStyle name="Обычный 328" xfId="1199"/>
    <cellStyle name="Обычный 329" xfId="1200"/>
    <cellStyle name="Обычный 33" xfId="1201"/>
    <cellStyle name="Обычный 330" xfId="1202"/>
    <cellStyle name="Обычный 331" xfId="1203"/>
    <cellStyle name="Обычный 332" xfId="1204"/>
    <cellStyle name="Обычный 333" xfId="1205"/>
    <cellStyle name="Обычный 334" xfId="1206"/>
    <cellStyle name="Обычный 335" xfId="1207"/>
    <cellStyle name="Обычный 336" xfId="1208"/>
    <cellStyle name="Обычный 337" xfId="1209"/>
    <cellStyle name="Обычный 338" xfId="1210"/>
    <cellStyle name="Обычный 339" xfId="1211"/>
    <cellStyle name="Обычный 34" xfId="1212"/>
    <cellStyle name="Обычный 340" xfId="1213"/>
    <cellStyle name="Обычный 341" xfId="1214"/>
    <cellStyle name="Обычный 342" xfId="1215"/>
    <cellStyle name="Обычный 343" xfId="1216"/>
    <cellStyle name="Обычный 344" xfId="1217"/>
    <cellStyle name="Обычный 345" xfId="1218"/>
    <cellStyle name="Обычный 346" xfId="1219"/>
    <cellStyle name="Обычный 347" xfId="1220"/>
    <cellStyle name="Обычный 348" xfId="1221"/>
    <cellStyle name="Обычный 349" xfId="1222"/>
    <cellStyle name="Обычный 35" xfId="1223"/>
    <cellStyle name="Обычный 350" xfId="1224"/>
    <cellStyle name="Обычный 351" xfId="1225"/>
    <cellStyle name="Обычный 352" xfId="1226"/>
    <cellStyle name="Обычный 353" xfId="1227"/>
    <cellStyle name="Обычный 354" xfId="1228"/>
    <cellStyle name="Обычный 355" xfId="1229"/>
    <cellStyle name="Обычный 356" xfId="1230"/>
    <cellStyle name="Обычный 357" xfId="1231"/>
    <cellStyle name="Обычный 358" xfId="1232"/>
    <cellStyle name="Обычный 359" xfId="1233"/>
    <cellStyle name="Обычный 36" xfId="1234"/>
    <cellStyle name="Обычный 360" xfId="1235"/>
    <cellStyle name="Обычный 361" xfId="1236"/>
    <cellStyle name="Обычный 362" xfId="1237"/>
    <cellStyle name="Обычный 363" xfId="1238"/>
    <cellStyle name="Обычный 364" xfId="1239"/>
    <cellStyle name="Обычный 365" xfId="1240"/>
    <cellStyle name="Обычный 366" xfId="1241"/>
    <cellStyle name="Обычный 367" xfId="1242"/>
    <cellStyle name="Обычный 368" xfId="1243"/>
    <cellStyle name="Обычный 369" xfId="1244"/>
    <cellStyle name="Обычный 37" xfId="1245"/>
    <cellStyle name="Обычный 370" xfId="1246"/>
    <cellStyle name="Обычный 371" xfId="1247"/>
    <cellStyle name="Обычный 372" xfId="1248"/>
    <cellStyle name="Обычный 373" xfId="1249"/>
    <cellStyle name="Обычный 374" xfId="1250"/>
    <cellStyle name="Обычный 375" xfId="1251"/>
    <cellStyle name="Обычный 376" xfId="1252"/>
    <cellStyle name="Обычный 377" xfId="1253"/>
    <cellStyle name="Обычный 378" xfId="1254"/>
    <cellStyle name="Обычный 379" xfId="1255"/>
    <cellStyle name="Обычный 38" xfId="1256"/>
    <cellStyle name="Обычный 380" xfId="1257"/>
    <cellStyle name="Обычный 381" xfId="1258"/>
    <cellStyle name="Обычный 382" xfId="1259"/>
    <cellStyle name="Обычный 383" xfId="1260"/>
    <cellStyle name="Обычный 384" xfId="1261"/>
    <cellStyle name="Обычный 385" xfId="1262"/>
    <cellStyle name="Обычный 386" xfId="1263"/>
    <cellStyle name="Обычный 387" xfId="1264"/>
    <cellStyle name="Обычный 388" xfId="1265"/>
    <cellStyle name="Обычный 389" xfId="1266"/>
    <cellStyle name="Обычный 39" xfId="1267"/>
    <cellStyle name="Обычный 390" xfId="1268"/>
    <cellStyle name="Обычный 391" xfId="1269"/>
    <cellStyle name="Обычный 392" xfId="1270"/>
    <cellStyle name="Обычный 393" xfId="1271"/>
    <cellStyle name="Обычный 394" xfId="1272"/>
    <cellStyle name="Обычный 395" xfId="1273"/>
    <cellStyle name="Обычный 396" xfId="1274"/>
    <cellStyle name="Обычный 397" xfId="1275"/>
    <cellStyle name="Обычный 398" xfId="1276"/>
    <cellStyle name="Обычный 399" xfId="1277"/>
    <cellStyle name="Обычный 4" xfId="1278"/>
    <cellStyle name="Обычный 4 2" xfId="1279"/>
    <cellStyle name="Обычный 4 3" xfId="1280"/>
    <cellStyle name="Обычный 4 3 2" xfId="1281"/>
    <cellStyle name="Обычный 4 4" xfId="1282"/>
    <cellStyle name="Обычный 40" xfId="1283"/>
    <cellStyle name="Обычный 400" xfId="1284"/>
    <cellStyle name="Обычный 401" xfId="1285"/>
    <cellStyle name="Обычный 402" xfId="1286"/>
    <cellStyle name="Обычный 403" xfId="1287"/>
    <cellStyle name="Обычный 404" xfId="1288"/>
    <cellStyle name="Обычный 405" xfId="1289"/>
    <cellStyle name="Обычный 406" xfId="1290"/>
    <cellStyle name="Обычный 407" xfId="1291"/>
    <cellStyle name="Обычный 408" xfId="1292"/>
    <cellStyle name="Обычный 409" xfId="1293"/>
    <cellStyle name="Обычный 41" xfId="1294"/>
    <cellStyle name="Обычный 410" xfId="1295"/>
    <cellStyle name="Обычный 411" xfId="1296"/>
    <cellStyle name="Обычный 412" xfId="1297"/>
    <cellStyle name="Обычный 413" xfId="1298"/>
    <cellStyle name="Обычный 414" xfId="1299"/>
    <cellStyle name="Обычный 415" xfId="1300"/>
    <cellStyle name="Обычный 416" xfId="1301"/>
    <cellStyle name="Обычный 417" xfId="1302"/>
    <cellStyle name="Обычный 418" xfId="1303"/>
    <cellStyle name="Обычный 419" xfId="1304"/>
    <cellStyle name="Обычный 42" xfId="1305"/>
    <cellStyle name="Обычный 420" xfId="1306"/>
    <cellStyle name="Обычный 421" xfId="1307"/>
    <cellStyle name="Обычный 422" xfId="1308"/>
    <cellStyle name="Обычный 423" xfId="1309"/>
    <cellStyle name="Обычный 424" xfId="1310"/>
    <cellStyle name="Обычный 425" xfId="1311"/>
    <cellStyle name="Обычный 426" xfId="1312"/>
    <cellStyle name="Обычный 427" xfId="1313"/>
    <cellStyle name="Обычный 428" xfId="1314"/>
    <cellStyle name="Обычный 429" xfId="1315"/>
    <cellStyle name="Обычный 43" xfId="1316"/>
    <cellStyle name="Обычный 430" xfId="1317"/>
    <cellStyle name="Обычный 431" xfId="1318"/>
    <cellStyle name="Обычный 432" xfId="1319"/>
    <cellStyle name="Обычный 433" xfId="1320"/>
    <cellStyle name="Обычный 434" xfId="1321"/>
    <cellStyle name="Обычный 435" xfId="1322"/>
    <cellStyle name="Обычный 436" xfId="1323"/>
    <cellStyle name="Обычный 437" xfId="1324"/>
    <cellStyle name="Обычный 438" xfId="1325"/>
    <cellStyle name="Обычный 439" xfId="1326"/>
    <cellStyle name="Обычный 44" xfId="1327"/>
    <cellStyle name="Обычный 440" xfId="1328"/>
    <cellStyle name="Обычный 441" xfId="1329"/>
    <cellStyle name="Обычный 442" xfId="1330"/>
    <cellStyle name="Обычный 443" xfId="1331"/>
    <cellStyle name="Обычный 444" xfId="1332"/>
    <cellStyle name="Обычный 445" xfId="1333"/>
    <cellStyle name="Обычный 446" xfId="1334"/>
    <cellStyle name="Обычный 447" xfId="1335"/>
    <cellStyle name="Обычный 448" xfId="1336"/>
    <cellStyle name="Обычный 449" xfId="1337"/>
    <cellStyle name="Обычный 45" xfId="1338"/>
    <cellStyle name="Обычный 450" xfId="1339"/>
    <cellStyle name="Обычный 451" xfId="1340"/>
    <cellStyle name="Обычный 452" xfId="1341"/>
    <cellStyle name="Обычный 453" xfId="1342"/>
    <cellStyle name="Обычный 454" xfId="1343"/>
    <cellStyle name="Обычный 455" xfId="1344"/>
    <cellStyle name="Обычный 456" xfId="1345"/>
    <cellStyle name="Обычный 457" xfId="1346"/>
    <cellStyle name="Обычный 458" xfId="1347"/>
    <cellStyle name="Обычный 459" xfId="1348"/>
    <cellStyle name="Обычный 46" xfId="1349"/>
    <cellStyle name="Обычный 460" xfId="1350"/>
    <cellStyle name="Обычный 461" xfId="1351"/>
    <cellStyle name="Обычный 462" xfId="1352"/>
    <cellStyle name="Обычный 463" xfId="1353"/>
    <cellStyle name="Обычный 464" xfId="1354"/>
    <cellStyle name="Обычный 465" xfId="1355"/>
    <cellStyle name="Обычный 466" xfId="1356"/>
    <cellStyle name="Обычный 467" xfId="1357"/>
    <cellStyle name="Обычный 468" xfId="1358"/>
    <cellStyle name="Обычный 469" xfId="1359"/>
    <cellStyle name="Обычный 47" xfId="1360"/>
    <cellStyle name="Обычный 470" xfId="1361"/>
    <cellStyle name="Обычный 471" xfId="1362"/>
    <cellStyle name="Обычный 472" xfId="1363"/>
    <cellStyle name="Обычный 473" xfId="1364"/>
    <cellStyle name="Обычный 474" xfId="1365"/>
    <cellStyle name="Обычный 475" xfId="1366"/>
    <cellStyle name="Обычный 476" xfId="1367"/>
    <cellStyle name="Обычный 477" xfId="1368"/>
    <cellStyle name="Обычный 478" xfId="1369"/>
    <cellStyle name="Обычный 479" xfId="1370"/>
    <cellStyle name="Обычный 48" xfId="1371"/>
    <cellStyle name="Обычный 480" xfId="1372"/>
    <cellStyle name="Обычный 481" xfId="1373"/>
    <cellStyle name="Обычный 482" xfId="1374"/>
    <cellStyle name="Обычный 483" xfId="1375"/>
    <cellStyle name="Обычный 484" xfId="1376"/>
    <cellStyle name="Обычный 485" xfId="1377"/>
    <cellStyle name="Обычный 486" xfId="1378"/>
    <cellStyle name="Обычный 487" xfId="1379"/>
    <cellStyle name="Обычный 488" xfId="1380"/>
    <cellStyle name="Обычный 489" xfId="1381"/>
    <cellStyle name="Обычный 49" xfId="1382"/>
    <cellStyle name="Обычный 490" xfId="1383"/>
    <cellStyle name="Обычный 491" xfId="1384"/>
    <cellStyle name="Обычный 492" xfId="1385"/>
    <cellStyle name="Обычный 493" xfId="1386"/>
    <cellStyle name="Обычный 5" xfId="1387"/>
    <cellStyle name="Обычный 50" xfId="1388"/>
    <cellStyle name="Обычный 51" xfId="1389"/>
    <cellStyle name="Обычный 52" xfId="1390"/>
    <cellStyle name="Обычный 53" xfId="1391"/>
    <cellStyle name="Обычный 54" xfId="1392"/>
    <cellStyle name="Обычный 55" xfId="1393"/>
    <cellStyle name="Обычный 56" xfId="1394"/>
    <cellStyle name="Обычный 57" xfId="1395"/>
    <cellStyle name="Обычный 58" xfId="1396"/>
    <cellStyle name="Обычный 59" xfId="1397"/>
    <cellStyle name="Обычный 6" xfId="1398"/>
    <cellStyle name="Обычный 6 2" xfId="1399"/>
    <cellStyle name="Обычный 6 3" xfId="1400"/>
    <cellStyle name="Обычный 6 4" xfId="1401"/>
    <cellStyle name="Обычный 6 5" xfId="1402"/>
    <cellStyle name="Обычный 6 6" xfId="1403"/>
    <cellStyle name="Обычный 6_Баграс 2" xfId="1404"/>
    <cellStyle name="Обычный 60" xfId="1405"/>
    <cellStyle name="Обычный 61" xfId="1406"/>
    <cellStyle name="Обычный 62" xfId="1407"/>
    <cellStyle name="Обычный 63" xfId="1408"/>
    <cellStyle name="Обычный 64" xfId="1409"/>
    <cellStyle name="Обычный 65" xfId="1410"/>
    <cellStyle name="Обычный 66" xfId="1411"/>
    <cellStyle name="Обычный 67" xfId="1412"/>
    <cellStyle name="Обычный 68" xfId="1413"/>
    <cellStyle name="Обычный 69" xfId="1414"/>
    <cellStyle name="Обычный 7" xfId="1415"/>
    <cellStyle name="Обычный 70" xfId="1416"/>
    <cellStyle name="Обычный 71" xfId="1417"/>
    <cellStyle name="Обычный 72" xfId="1418"/>
    <cellStyle name="Обычный 73" xfId="1419"/>
    <cellStyle name="Обычный 74" xfId="1420"/>
    <cellStyle name="Обычный 75" xfId="1421"/>
    <cellStyle name="Обычный 76" xfId="1422"/>
    <cellStyle name="Обычный 77" xfId="1423"/>
    <cellStyle name="Обычный 78" xfId="1424"/>
    <cellStyle name="Обычный 79" xfId="1425"/>
    <cellStyle name="Обычный 8" xfId="1426"/>
    <cellStyle name="Обычный 80" xfId="1427"/>
    <cellStyle name="Обычный 81" xfId="1428"/>
    <cellStyle name="Обычный 82" xfId="1429"/>
    <cellStyle name="Обычный 83" xfId="1430"/>
    <cellStyle name="Обычный 84" xfId="1431"/>
    <cellStyle name="Обычный 85" xfId="1432"/>
    <cellStyle name="Обычный 86" xfId="1433"/>
    <cellStyle name="Обычный 87" xfId="1434"/>
    <cellStyle name="Обычный 88" xfId="1435"/>
    <cellStyle name="Обычный 89" xfId="1436"/>
    <cellStyle name="Обычный 9" xfId="1437"/>
    <cellStyle name="Обычный 9 2" xfId="1438"/>
    <cellStyle name="Обычный 9 3" xfId="1439"/>
    <cellStyle name="Обычный 9 4" xfId="1440"/>
    <cellStyle name="Обычный 9 5" xfId="1441"/>
    <cellStyle name="Обычный 9 6" xfId="1442"/>
    <cellStyle name="Обычный 9_Баграс 2" xfId="1443"/>
    <cellStyle name="Обычный 90" xfId="1444"/>
    <cellStyle name="Обычный 91" xfId="1445"/>
    <cellStyle name="Обычный 92" xfId="1446"/>
    <cellStyle name="Обычный 93" xfId="1447"/>
    <cellStyle name="Обычный 94" xfId="1448"/>
    <cellStyle name="Обычный 95" xfId="1449"/>
    <cellStyle name="Обычный 96" xfId="1450"/>
    <cellStyle name="Обычный 97" xfId="1451"/>
    <cellStyle name="Обычный 98" xfId="1452"/>
    <cellStyle name="Обычный 99" xfId="1453"/>
    <cellStyle name="Обычный_KS_ZRHG_рцк" xfId="4"/>
    <cellStyle name="Обычный_SSR5086" xfId="5"/>
    <cellStyle name="Обычный_Прилож.№1,2,3" xfId="7"/>
    <cellStyle name="Обычный_Приложение 4" xfId="1454"/>
    <cellStyle name="Обычный_Программа подрядных работ 15045" xfId="1572"/>
    <cellStyle name="Обычный_Расчет стоимости услуг ТЭР" xfId="3"/>
    <cellStyle name="Обычный_рцк" xfId="2"/>
    <cellStyle name="Обычный_РЦК2" xfId="6"/>
    <cellStyle name="Параметр" xfId="1455"/>
    <cellStyle name="ПеременныеСметы" xfId="1456"/>
    <cellStyle name="Плохой 2" xfId="1457"/>
    <cellStyle name="Плохой 2 2" xfId="1458"/>
    <cellStyle name="Плохой 2 3" xfId="1459"/>
    <cellStyle name="Плохой 2 4" xfId="1460"/>
    <cellStyle name="Плохой 2 5" xfId="1461"/>
    <cellStyle name="Плохой 2 6" xfId="1462"/>
    <cellStyle name="Плохой 3" xfId="1463"/>
    <cellStyle name="Плохой 4" xfId="1464"/>
    <cellStyle name="Плохой 5" xfId="1465"/>
    <cellStyle name="Плохой 6" xfId="1466"/>
    <cellStyle name="Плохой 7" xfId="1467"/>
    <cellStyle name="ПодПодраздел" xfId="1468"/>
    <cellStyle name="Подраздел" xfId="1469"/>
    <cellStyle name="Пояснение 2" xfId="1470"/>
    <cellStyle name="Пояснение 2 2" xfId="1471"/>
    <cellStyle name="Пояснение 2 3" xfId="1472"/>
    <cellStyle name="Пояснение 2 4" xfId="1473"/>
    <cellStyle name="Пояснение 2 5" xfId="1474"/>
    <cellStyle name="Пояснение 2 6" xfId="1475"/>
    <cellStyle name="Пояснение 3" xfId="1476"/>
    <cellStyle name="Пояснение 4" xfId="1477"/>
    <cellStyle name="Пояснение 5" xfId="1478"/>
    <cellStyle name="Пояснение 6" xfId="1479"/>
    <cellStyle name="Пояснение 7" xfId="1480"/>
    <cellStyle name="Примечание 2" xfId="1481"/>
    <cellStyle name="Примечание 2 2" xfId="1482"/>
    <cellStyle name="Примечание 2 3" xfId="1483"/>
    <cellStyle name="Примечание 2 4" xfId="1484"/>
    <cellStyle name="Примечание 2 5" xfId="1485"/>
    <cellStyle name="Примечание 2 6" xfId="1486"/>
    <cellStyle name="Примечание 2_индекс ПРБ 19 тайл" xfId="1487"/>
    <cellStyle name="Примечание 3" xfId="1488"/>
    <cellStyle name="Примечание 4" xfId="1489"/>
    <cellStyle name="Примечание 5" xfId="1490"/>
    <cellStyle name="Примечание 6" xfId="1491"/>
    <cellStyle name="Примечание 7" xfId="1492"/>
    <cellStyle name="Процент_PRG (2)" xfId="1493"/>
    <cellStyle name="Процентный" xfId="1" builtinId="5"/>
    <cellStyle name="Процентный 2" xfId="1494"/>
    <cellStyle name="Процентный 3" xfId="1495"/>
    <cellStyle name="Раздел" xfId="1496"/>
    <cellStyle name="РесСмета" xfId="1497"/>
    <cellStyle name="СводВедРес" xfId="1498"/>
    <cellStyle name="СводкаСтоимРаб" xfId="1499"/>
    <cellStyle name="СводРасч" xfId="1500"/>
    <cellStyle name="СводРасч 2" xfId="1501"/>
    <cellStyle name="Связанная ячейка 2" xfId="1502"/>
    <cellStyle name="Связанная ячейка 2 2" xfId="1503"/>
    <cellStyle name="Связанная ячейка 2 3" xfId="1504"/>
    <cellStyle name="Связанная ячейка 2 4" xfId="1505"/>
    <cellStyle name="Связанная ячейка 2 5" xfId="1506"/>
    <cellStyle name="Связанная ячейка 2 6" xfId="1507"/>
    <cellStyle name="Связанная ячейка 2_индекс ПРБ 19 тайл" xfId="1508"/>
    <cellStyle name="Связанная ячейка 3" xfId="1509"/>
    <cellStyle name="Связанная ячейка 4" xfId="1510"/>
    <cellStyle name="Связанная ячейка 5" xfId="1511"/>
    <cellStyle name="Связанная ячейка 6" xfId="1512"/>
    <cellStyle name="Связанная ячейка 7" xfId="1513"/>
    <cellStyle name="Список ресурсов" xfId="1514"/>
    <cellStyle name="Стиль 1" xfId="1515"/>
    <cellStyle name="Стиль 1 2" xfId="8"/>
    <cellStyle name="Стиль 1 3" xfId="1516"/>
    <cellStyle name="Стиль 1 4" xfId="1517"/>
    <cellStyle name="Стиль 1 5" xfId="1518"/>
    <cellStyle name="Стиль 1 6" xfId="1519"/>
    <cellStyle name="Стиль 1 7" xfId="1520"/>
    <cellStyle name="Стиль 1_1310.1.17  БКНС-1 Тайл.м.м" xfId="1521"/>
    <cellStyle name="Стиль_названий" xfId="1522"/>
    <cellStyle name="Строка нечётная" xfId="1523"/>
    <cellStyle name="Строка чётная" xfId="1524"/>
    <cellStyle name="ТЕКСТ" xfId="1525"/>
    <cellStyle name="Текст предупреждения 2" xfId="1526"/>
    <cellStyle name="Текст предупреждения 2 2" xfId="1527"/>
    <cellStyle name="Текст предупреждения 2 3" xfId="1528"/>
    <cellStyle name="Текст предупреждения 2 4" xfId="1529"/>
    <cellStyle name="Текст предупреждения 2 5" xfId="1530"/>
    <cellStyle name="Текст предупреждения 2 6" xfId="1531"/>
    <cellStyle name="Текст предупреждения 3" xfId="1532"/>
    <cellStyle name="Текст предупреждения 4" xfId="1533"/>
    <cellStyle name="Текст предупреждения 5" xfId="1534"/>
    <cellStyle name="Текст предупреждения 6" xfId="1535"/>
    <cellStyle name="Текст предупреждения 7" xfId="1536"/>
    <cellStyle name="Титул" xfId="1537"/>
    <cellStyle name="Тысячи [0]_ прил.2,4" xfId="1538"/>
    <cellStyle name="Тысячи_ прил.2,4" xfId="1539"/>
    <cellStyle name="Финансовый 2" xfId="1540"/>
    <cellStyle name="Финансовый 2 2" xfId="1541"/>
    <cellStyle name="Финансовый 2 3" xfId="1542"/>
    <cellStyle name="Финансовый 2 4" xfId="1543"/>
    <cellStyle name="Финансовый 2 5" xfId="1544"/>
    <cellStyle name="Финансовый 2 6" xfId="1545"/>
    <cellStyle name="Финансовый 2 7" xfId="1546"/>
    <cellStyle name="Финансовый 3" xfId="1547"/>
    <cellStyle name="Финансовый 4" xfId="1548"/>
    <cellStyle name="Финансовый 4 2" xfId="1549"/>
    <cellStyle name="Финансовый 4 3" xfId="1550"/>
    <cellStyle name="Финансовый 4 4" xfId="1551"/>
    <cellStyle name="Финансовый 4 5" xfId="1552"/>
    <cellStyle name="Финансовый 4 6" xfId="1553"/>
    <cellStyle name="Финансовый 5" xfId="1554"/>
    <cellStyle name="Формула" xfId="1555"/>
    <cellStyle name="Хвост" xfId="1556"/>
    <cellStyle name="Хороший 2" xfId="1557"/>
    <cellStyle name="Хороший 2 2" xfId="1558"/>
    <cellStyle name="Хороший 2 3" xfId="1559"/>
    <cellStyle name="Хороший 2 4" xfId="1560"/>
    <cellStyle name="Хороший 2 5" xfId="1561"/>
    <cellStyle name="Хороший 2 6" xfId="1562"/>
    <cellStyle name="Хороший 3" xfId="1563"/>
    <cellStyle name="Хороший 4" xfId="1564"/>
    <cellStyle name="Хороший 5" xfId="1565"/>
    <cellStyle name="Хороший 6" xfId="1566"/>
    <cellStyle name="Хороший 7" xfId="1567"/>
    <cellStyle name="Цена" xfId="1568"/>
    <cellStyle name="Ценник" xfId="1569"/>
    <cellStyle name="Џђћ–…ќ’ќ›‰" xfId="1570"/>
    <cellStyle name="Экспертиза" xfId="1571"/>
  </cellStyles>
  <dxfs count="0"/>
  <tableStyles count="0" defaultTableStyle="TableStyleMedium2" defaultPivotStyle="PivotStyleLight16"/>
  <colors>
    <mruColors>
      <color rgb="FF83FDA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indexed="35"/>
    <pageSetUpPr fitToPage="1"/>
  </sheetPr>
  <dimension ref="A1:AF74"/>
  <sheetViews>
    <sheetView showGridLines="0" tabSelected="1" topLeftCell="F1" zoomScale="90" zoomScaleNormal="90" zoomScaleSheetLayoutView="70" workbookViewId="0">
      <selection activeCell="T5" sqref="T5"/>
    </sheetView>
  </sheetViews>
  <sheetFormatPr defaultColWidth="8.85546875" defaultRowHeight="12" x14ac:dyDescent="0.2"/>
  <cols>
    <col min="1" max="1" width="4.28515625" style="4" customWidth="1"/>
    <col min="2" max="2" width="13" style="3" customWidth="1"/>
    <col min="3" max="3" width="51.7109375" style="3" customWidth="1"/>
    <col min="4" max="4" width="9.42578125" style="4" customWidth="1"/>
    <col min="5" max="5" width="11.7109375" style="4" customWidth="1"/>
    <col min="6" max="6" width="15" style="4" customWidth="1"/>
    <col min="7" max="7" width="14.42578125" style="4" customWidth="1"/>
    <col min="8" max="13" width="11.7109375" style="4" customWidth="1"/>
    <col min="14" max="14" width="11.7109375" style="3" customWidth="1"/>
    <col min="15" max="15" width="13.5703125" style="3" customWidth="1"/>
    <col min="16" max="16" width="11.7109375" style="3" customWidth="1"/>
    <col min="17" max="17" width="13" style="3" customWidth="1"/>
    <col min="18" max="18" width="11.7109375" style="3" customWidth="1"/>
    <col min="19" max="19" width="16.28515625" style="3" customWidth="1"/>
    <col min="20" max="20" width="11.7109375" style="3" customWidth="1"/>
    <col min="21" max="21" width="20.7109375" style="3" customWidth="1"/>
    <col min="22" max="22" width="11.7109375" style="3" customWidth="1"/>
    <col min="23" max="23" width="14.42578125" style="3" customWidth="1"/>
    <col min="24" max="26" width="11.7109375" style="3" customWidth="1"/>
    <col min="27" max="27" width="19.28515625" style="3" customWidth="1"/>
    <col min="28" max="28" width="19.28515625" style="3" hidden="1" customWidth="1"/>
    <col min="29" max="29" width="21.5703125" style="3" hidden="1" customWidth="1"/>
    <col min="30" max="30" width="21.42578125" style="3" hidden="1" customWidth="1"/>
    <col min="31" max="31" width="22.28515625" style="3" hidden="1" customWidth="1"/>
    <col min="32" max="32" width="16.7109375" style="3" hidden="1" customWidth="1"/>
    <col min="33" max="16384" width="8.85546875" style="3"/>
  </cols>
  <sheetData>
    <row r="1" spans="1:31" ht="15" x14ac:dyDescent="0.2">
      <c r="A1" s="1"/>
      <c r="B1" s="2"/>
      <c r="AA1" s="355" t="s">
        <v>156</v>
      </c>
      <c r="AE1" s="3" t="s">
        <v>48</v>
      </c>
    </row>
    <row r="3" spans="1:31" x14ac:dyDescent="0.2">
      <c r="AB3" s="5" t="s">
        <v>58</v>
      </c>
      <c r="AC3" s="257" t="s">
        <v>61</v>
      </c>
      <c r="AD3" s="257"/>
      <c r="AE3" s="257"/>
    </row>
    <row r="4" spans="1:31" ht="12.75" x14ac:dyDescent="0.2">
      <c r="A4" s="288" t="s">
        <v>72</v>
      </c>
      <c r="B4" s="288"/>
      <c r="C4" s="288"/>
      <c r="D4" s="288"/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7"/>
      <c r="AC4" s="7"/>
      <c r="AD4" s="7"/>
      <c r="AE4" s="8"/>
    </row>
    <row r="5" spans="1:31" ht="12.75" thickBot="1" x14ac:dyDescent="0.25">
      <c r="C5" s="6"/>
      <c r="D5" s="9"/>
      <c r="E5" s="9"/>
      <c r="F5" s="10"/>
      <c r="G5" s="10"/>
      <c r="H5" s="10"/>
      <c r="I5" s="10"/>
      <c r="J5" s="10"/>
      <c r="K5" s="10"/>
      <c r="L5" s="10"/>
      <c r="M5" s="10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7"/>
      <c r="AC5" s="7"/>
      <c r="AD5" s="7"/>
      <c r="AE5" s="7"/>
    </row>
    <row r="6" spans="1:31" s="143" customFormat="1" ht="12.75" customHeight="1" x14ac:dyDescent="0.15">
      <c r="A6" s="289" t="s">
        <v>0</v>
      </c>
      <c r="B6" s="313" t="s">
        <v>1</v>
      </c>
      <c r="C6" s="314"/>
      <c r="D6" s="292" t="s">
        <v>2</v>
      </c>
      <c r="E6" s="294" t="s">
        <v>3</v>
      </c>
      <c r="F6" s="296" t="s">
        <v>53</v>
      </c>
      <c r="G6" s="297"/>
      <c r="H6" s="297"/>
      <c r="I6" s="297"/>
      <c r="J6" s="297"/>
      <c r="K6" s="297"/>
      <c r="L6" s="297"/>
      <c r="M6" s="298"/>
      <c r="N6" s="285" t="s">
        <v>4</v>
      </c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7"/>
      <c r="AB6" s="141"/>
      <c r="AC6" s="141"/>
      <c r="AD6" s="141"/>
      <c r="AE6" s="142"/>
    </row>
    <row r="7" spans="1:31" s="143" customFormat="1" ht="12.75" customHeight="1" x14ac:dyDescent="0.15">
      <c r="A7" s="290"/>
      <c r="B7" s="315"/>
      <c r="C7" s="316"/>
      <c r="D7" s="293"/>
      <c r="E7" s="295"/>
      <c r="F7" s="299" t="s">
        <v>5</v>
      </c>
      <c r="G7" s="301" t="s">
        <v>6</v>
      </c>
      <c r="H7" s="302"/>
      <c r="I7" s="302"/>
      <c r="J7" s="302"/>
      <c r="K7" s="302"/>
      <c r="L7" s="302"/>
      <c r="M7" s="303"/>
      <c r="N7" s="304" t="s">
        <v>7</v>
      </c>
      <c r="O7" s="307" t="s">
        <v>6</v>
      </c>
      <c r="P7" s="308"/>
      <c r="Q7" s="308"/>
      <c r="R7" s="309"/>
      <c r="S7" s="282" t="s">
        <v>8</v>
      </c>
      <c r="T7" s="282" t="s">
        <v>9</v>
      </c>
      <c r="U7" s="282" t="s">
        <v>60</v>
      </c>
      <c r="V7" s="282" t="s">
        <v>10</v>
      </c>
      <c r="W7" s="282" t="s">
        <v>11</v>
      </c>
      <c r="X7" s="282" t="s">
        <v>12</v>
      </c>
      <c r="Y7" s="282" t="s">
        <v>13</v>
      </c>
      <c r="Z7" s="282" t="s">
        <v>14</v>
      </c>
      <c r="AA7" s="275" t="s">
        <v>62</v>
      </c>
      <c r="AB7" s="319" t="s">
        <v>15</v>
      </c>
      <c r="AC7" s="272" t="s">
        <v>50</v>
      </c>
      <c r="AD7" s="272" t="s">
        <v>16</v>
      </c>
      <c r="AE7" s="275" t="s">
        <v>51</v>
      </c>
    </row>
    <row r="8" spans="1:31" s="143" customFormat="1" ht="15" customHeight="1" x14ac:dyDescent="0.15">
      <c r="A8" s="290"/>
      <c r="B8" s="315"/>
      <c r="C8" s="316"/>
      <c r="D8" s="293"/>
      <c r="E8" s="295"/>
      <c r="F8" s="299"/>
      <c r="G8" s="278" t="s">
        <v>17</v>
      </c>
      <c r="H8" s="280" t="s">
        <v>18</v>
      </c>
      <c r="I8" s="280" t="s">
        <v>19</v>
      </c>
      <c r="J8" s="280" t="s">
        <v>20</v>
      </c>
      <c r="K8" s="280" t="s">
        <v>59</v>
      </c>
      <c r="L8" s="280" t="s">
        <v>13</v>
      </c>
      <c r="M8" s="310" t="s">
        <v>14</v>
      </c>
      <c r="N8" s="305"/>
      <c r="O8" s="312" t="s">
        <v>21</v>
      </c>
      <c r="P8" s="312"/>
      <c r="Q8" s="312" t="s">
        <v>22</v>
      </c>
      <c r="R8" s="312"/>
      <c r="S8" s="283"/>
      <c r="T8" s="283"/>
      <c r="U8" s="283"/>
      <c r="V8" s="283"/>
      <c r="W8" s="283"/>
      <c r="X8" s="283"/>
      <c r="Y8" s="283"/>
      <c r="Z8" s="283"/>
      <c r="AA8" s="276"/>
      <c r="AB8" s="320"/>
      <c r="AC8" s="273"/>
      <c r="AD8" s="273"/>
      <c r="AE8" s="276"/>
    </row>
    <row r="9" spans="1:31" s="143" customFormat="1" ht="83.25" customHeight="1" thickBot="1" x14ac:dyDescent="0.2">
      <c r="A9" s="291"/>
      <c r="B9" s="317"/>
      <c r="C9" s="318"/>
      <c r="D9" s="293"/>
      <c r="E9" s="295"/>
      <c r="F9" s="300"/>
      <c r="G9" s="279"/>
      <c r="H9" s="281"/>
      <c r="I9" s="281"/>
      <c r="J9" s="281"/>
      <c r="K9" s="281"/>
      <c r="L9" s="281"/>
      <c r="M9" s="311"/>
      <c r="N9" s="306"/>
      <c r="O9" s="144" t="s">
        <v>23</v>
      </c>
      <c r="P9" s="144" t="s">
        <v>24</v>
      </c>
      <c r="Q9" s="144" t="s">
        <v>23</v>
      </c>
      <c r="R9" s="144" t="s">
        <v>24</v>
      </c>
      <c r="S9" s="284"/>
      <c r="T9" s="284"/>
      <c r="U9" s="284"/>
      <c r="V9" s="284"/>
      <c r="W9" s="284"/>
      <c r="X9" s="284"/>
      <c r="Y9" s="284"/>
      <c r="Z9" s="284"/>
      <c r="AA9" s="277"/>
      <c r="AB9" s="321"/>
      <c r="AC9" s="274"/>
      <c r="AD9" s="274"/>
      <c r="AE9" s="277"/>
    </row>
    <row r="10" spans="1:31" s="143" customFormat="1" ht="10.5" x14ac:dyDescent="0.15">
      <c r="A10" s="145">
        <v>1</v>
      </c>
      <c r="B10" s="146"/>
      <c r="C10" s="147">
        <f>A10+1</f>
        <v>2</v>
      </c>
      <c r="D10" s="148">
        <f t="shared" ref="D10:AE10" si="0">C10+1</f>
        <v>3</v>
      </c>
      <c r="E10" s="148">
        <f t="shared" si="0"/>
        <v>4</v>
      </c>
      <c r="F10" s="149">
        <f t="shared" si="0"/>
        <v>5</v>
      </c>
      <c r="G10" s="149">
        <f t="shared" si="0"/>
        <v>6</v>
      </c>
      <c r="H10" s="149">
        <f t="shared" si="0"/>
        <v>7</v>
      </c>
      <c r="I10" s="149">
        <f t="shared" si="0"/>
        <v>8</v>
      </c>
      <c r="J10" s="149">
        <f t="shared" si="0"/>
        <v>9</v>
      </c>
      <c r="K10" s="149">
        <v>10</v>
      </c>
      <c r="L10" s="149">
        <v>11</v>
      </c>
      <c r="M10" s="149">
        <f t="shared" si="0"/>
        <v>12</v>
      </c>
      <c r="N10" s="150">
        <f t="shared" si="0"/>
        <v>13</v>
      </c>
      <c r="O10" s="150">
        <f t="shared" si="0"/>
        <v>14</v>
      </c>
      <c r="P10" s="150">
        <f t="shared" si="0"/>
        <v>15</v>
      </c>
      <c r="Q10" s="150">
        <f t="shared" si="0"/>
        <v>16</v>
      </c>
      <c r="R10" s="150">
        <f t="shared" si="0"/>
        <v>17</v>
      </c>
      <c r="S10" s="150">
        <f t="shared" si="0"/>
        <v>18</v>
      </c>
      <c r="T10" s="150">
        <f t="shared" si="0"/>
        <v>19</v>
      </c>
      <c r="U10" s="150">
        <f t="shared" si="0"/>
        <v>20</v>
      </c>
      <c r="V10" s="150">
        <f t="shared" si="0"/>
        <v>21</v>
      </c>
      <c r="W10" s="150">
        <f t="shared" si="0"/>
        <v>22</v>
      </c>
      <c r="X10" s="150">
        <f t="shared" si="0"/>
        <v>23</v>
      </c>
      <c r="Y10" s="150">
        <f t="shared" si="0"/>
        <v>24</v>
      </c>
      <c r="Z10" s="150">
        <f t="shared" si="0"/>
        <v>25</v>
      </c>
      <c r="AA10" s="151">
        <v>26</v>
      </c>
      <c r="AB10" s="152">
        <v>27</v>
      </c>
      <c r="AC10" s="150">
        <f t="shared" si="0"/>
        <v>28</v>
      </c>
      <c r="AD10" s="150">
        <f t="shared" si="0"/>
        <v>29</v>
      </c>
      <c r="AE10" s="150">
        <f t="shared" si="0"/>
        <v>30</v>
      </c>
    </row>
    <row r="11" spans="1:31" ht="41.25" customHeight="1" x14ac:dyDescent="0.2">
      <c r="A11" s="11">
        <v>1</v>
      </c>
      <c r="B11" s="12"/>
      <c r="C11" s="13" t="s">
        <v>73</v>
      </c>
      <c r="D11" s="14"/>
      <c r="E11" s="14"/>
      <c r="F11" s="15"/>
      <c r="G11" s="15"/>
      <c r="H11" s="15"/>
      <c r="I11" s="15"/>
      <c r="J11" s="15"/>
      <c r="K11" s="15"/>
      <c r="L11" s="15"/>
      <c r="M11" s="15"/>
      <c r="N11" s="16">
        <f t="shared" ref="N11:N13" si="1">O11+P11+Q11+R11</f>
        <v>0</v>
      </c>
      <c r="O11" s="17"/>
      <c r="P11" s="18"/>
      <c r="Q11" s="17"/>
      <c r="R11" s="18"/>
      <c r="S11" s="18"/>
      <c r="T11" s="18"/>
      <c r="U11" s="18"/>
      <c r="V11" s="18"/>
      <c r="W11" s="18"/>
      <c r="X11" s="18"/>
      <c r="Y11" s="18"/>
      <c r="Z11" s="18"/>
      <c r="AA11" s="19">
        <f t="shared" ref="AA11:AA12" si="2">P11+Q11+R11+S11+U11+Y11+Z11</f>
        <v>0</v>
      </c>
      <c r="AB11" s="20">
        <f t="shared" ref="AB11:AB13" si="3">Q11+R11+S11+U11+Y11+Z11</f>
        <v>0</v>
      </c>
      <c r="AC11" s="21"/>
      <c r="AD11" s="22">
        <f t="shared" ref="AD11:AD13" si="4">N11+S11+U11+Y11+Z11</f>
        <v>0</v>
      </c>
      <c r="AE11" s="21"/>
    </row>
    <row r="12" spans="1:31" ht="41.25" customHeight="1" x14ac:dyDescent="0.2">
      <c r="A12" s="11"/>
      <c r="B12" s="23" t="s">
        <v>74</v>
      </c>
      <c r="C12" s="24" t="s">
        <v>75</v>
      </c>
      <c r="D12" s="14" t="s">
        <v>100</v>
      </c>
      <c r="E12" s="25">
        <v>14.05</v>
      </c>
      <c r="F12" s="15">
        <f>G12+H12+I12+L12+M12</f>
        <v>1874823.09</v>
      </c>
      <c r="G12" s="26">
        <v>1390950</v>
      </c>
      <c r="H12" s="26">
        <v>123542.92</v>
      </c>
      <c r="I12" s="26">
        <v>73236.05</v>
      </c>
      <c r="J12" s="26">
        <v>16502.990000000002</v>
      </c>
      <c r="K12" s="15"/>
      <c r="L12" s="26">
        <v>161052.79999999999</v>
      </c>
      <c r="M12" s="26">
        <v>126041.32</v>
      </c>
      <c r="N12" s="16">
        <f t="shared" si="1"/>
        <v>0</v>
      </c>
      <c r="O12" s="27"/>
      <c r="P12" s="18"/>
      <c r="Q12" s="27"/>
      <c r="R12" s="18"/>
      <c r="S12" s="18"/>
      <c r="T12" s="18"/>
      <c r="U12" s="18"/>
      <c r="V12" s="18"/>
      <c r="W12" s="18"/>
      <c r="X12" s="18"/>
      <c r="Y12" s="18"/>
      <c r="Z12" s="18"/>
      <c r="AA12" s="19">
        <f t="shared" si="2"/>
        <v>0</v>
      </c>
      <c r="AB12" s="20">
        <f t="shared" si="3"/>
        <v>0</v>
      </c>
      <c r="AC12" s="21"/>
      <c r="AD12" s="22">
        <f t="shared" si="4"/>
        <v>0</v>
      </c>
      <c r="AE12" s="21"/>
    </row>
    <row r="13" spans="1:31" ht="41.25" customHeight="1" x14ac:dyDescent="0.2">
      <c r="A13" s="11">
        <v>2</v>
      </c>
      <c r="B13" s="12"/>
      <c r="C13" s="13" t="s">
        <v>76</v>
      </c>
      <c r="D13" s="28"/>
      <c r="E13" s="14"/>
      <c r="F13" s="15"/>
      <c r="G13" s="26"/>
      <c r="H13" s="26"/>
      <c r="I13" s="26"/>
      <c r="J13" s="26"/>
      <c r="K13" s="15"/>
      <c r="L13" s="26"/>
      <c r="M13" s="26"/>
      <c r="N13" s="16">
        <f t="shared" si="1"/>
        <v>0</v>
      </c>
      <c r="O13" s="17"/>
      <c r="P13" s="18"/>
      <c r="Q13" s="17"/>
      <c r="R13" s="18"/>
      <c r="S13" s="18"/>
      <c r="T13" s="18"/>
      <c r="U13" s="18"/>
      <c r="V13" s="18"/>
      <c r="W13" s="18"/>
      <c r="X13" s="18"/>
      <c r="Y13" s="18"/>
      <c r="Z13" s="18"/>
      <c r="AA13" s="19">
        <f>P13+Q13+R13+S13+U13+Y13+Z13</f>
        <v>0</v>
      </c>
      <c r="AB13" s="20">
        <f t="shared" si="3"/>
        <v>0</v>
      </c>
      <c r="AC13" s="21"/>
      <c r="AD13" s="22">
        <f t="shared" si="4"/>
        <v>0</v>
      </c>
      <c r="AE13" s="21"/>
    </row>
    <row r="14" spans="1:31" ht="41.25" customHeight="1" x14ac:dyDescent="0.2">
      <c r="A14" s="11"/>
      <c r="B14" s="23" t="s">
        <v>77</v>
      </c>
      <c r="C14" s="24" t="s">
        <v>75</v>
      </c>
      <c r="D14" s="14" t="s">
        <v>100</v>
      </c>
      <c r="E14" s="29">
        <v>59.1</v>
      </c>
      <c r="F14" s="15">
        <f>G14+H14+I14+L14+M14</f>
        <v>7886266.4100000011</v>
      </c>
      <c r="G14" s="26">
        <v>5850900</v>
      </c>
      <c r="H14" s="26">
        <v>519671.62</v>
      </c>
      <c r="I14" s="26">
        <v>308060.52</v>
      </c>
      <c r="J14" s="26">
        <v>69418.27</v>
      </c>
      <c r="K14" s="15"/>
      <c r="L14" s="26">
        <v>677453.37</v>
      </c>
      <c r="M14" s="26">
        <v>530180.9</v>
      </c>
      <c r="N14" s="16">
        <f t="shared" ref="N14:N19" si="5">O14+P14+Q14+R14</f>
        <v>0</v>
      </c>
      <c r="O14" s="17"/>
      <c r="P14" s="18"/>
      <c r="Q14" s="17"/>
      <c r="R14" s="18"/>
      <c r="S14" s="18"/>
      <c r="T14" s="18"/>
      <c r="U14" s="18"/>
      <c r="V14" s="18"/>
      <c r="W14" s="18"/>
      <c r="X14" s="18"/>
      <c r="Y14" s="18"/>
      <c r="Z14" s="18"/>
      <c r="AA14" s="19">
        <f t="shared" ref="AA14:AA15" si="6">P14+Q14+R14+S14+U14+Y14+Z14</f>
        <v>0</v>
      </c>
      <c r="AB14" s="20">
        <f t="shared" ref="AB14:AB19" si="7">Q14+R14+S14+U14+Y14+Z14</f>
        <v>0</v>
      </c>
      <c r="AC14" s="21"/>
      <c r="AD14" s="22">
        <f t="shared" ref="AD14:AD19" si="8">N14+S14+U14+Y14+Z14</f>
        <v>0</v>
      </c>
      <c r="AE14" s="21"/>
    </row>
    <row r="15" spans="1:31" ht="41.25" customHeight="1" x14ac:dyDescent="0.2">
      <c r="A15" s="11">
        <v>3</v>
      </c>
      <c r="B15" s="12"/>
      <c r="C15" s="13" t="s">
        <v>78</v>
      </c>
      <c r="D15" s="14"/>
      <c r="E15" s="14"/>
      <c r="F15" s="15"/>
      <c r="G15" s="26"/>
      <c r="H15" s="26"/>
      <c r="I15" s="26"/>
      <c r="J15" s="26"/>
      <c r="K15" s="15"/>
      <c r="L15" s="26"/>
      <c r="M15" s="26"/>
      <c r="N15" s="16">
        <f t="shared" si="5"/>
        <v>0</v>
      </c>
      <c r="O15" s="27"/>
      <c r="P15" s="18"/>
      <c r="Q15" s="27"/>
      <c r="R15" s="18"/>
      <c r="S15" s="18"/>
      <c r="T15" s="18"/>
      <c r="U15" s="18"/>
      <c r="V15" s="18"/>
      <c r="W15" s="18"/>
      <c r="X15" s="18"/>
      <c r="Y15" s="18"/>
      <c r="Z15" s="18"/>
      <c r="AA15" s="19">
        <f t="shared" si="6"/>
        <v>0</v>
      </c>
      <c r="AB15" s="20">
        <f t="shared" si="7"/>
        <v>0</v>
      </c>
      <c r="AC15" s="21"/>
      <c r="AD15" s="22">
        <f t="shared" si="8"/>
        <v>0</v>
      </c>
      <c r="AE15" s="21"/>
    </row>
    <row r="16" spans="1:31" ht="41.25" customHeight="1" x14ac:dyDescent="0.2">
      <c r="A16" s="11"/>
      <c r="B16" s="23" t="s">
        <v>79</v>
      </c>
      <c r="C16" s="24" t="s">
        <v>75</v>
      </c>
      <c r="D16" s="14" t="s">
        <v>100</v>
      </c>
      <c r="E16" s="25">
        <f>6.96+7.45</f>
        <v>14.41</v>
      </c>
      <c r="F16" s="15">
        <f>G16+H16+I16+L16+M16</f>
        <v>1922861.24</v>
      </c>
      <c r="G16" s="26">
        <v>1426590</v>
      </c>
      <c r="H16" s="26">
        <v>126708.43</v>
      </c>
      <c r="I16" s="26">
        <v>75112.56</v>
      </c>
      <c r="J16" s="26">
        <v>16925.84</v>
      </c>
      <c r="K16" s="15"/>
      <c r="L16" s="26">
        <v>165179.41</v>
      </c>
      <c r="M16" s="26">
        <v>129270.84</v>
      </c>
      <c r="N16" s="16">
        <f t="shared" si="5"/>
        <v>0</v>
      </c>
      <c r="O16" s="17"/>
      <c r="P16" s="18"/>
      <c r="Q16" s="17"/>
      <c r="R16" s="18"/>
      <c r="S16" s="18"/>
      <c r="T16" s="18"/>
      <c r="U16" s="18"/>
      <c r="V16" s="18"/>
      <c r="W16" s="18"/>
      <c r="X16" s="18"/>
      <c r="Y16" s="18"/>
      <c r="Z16" s="18"/>
      <c r="AA16" s="19">
        <f>P16+Q16+R16+S16+U16+Y16+Z16</f>
        <v>0</v>
      </c>
      <c r="AB16" s="20">
        <f t="shared" si="7"/>
        <v>0</v>
      </c>
      <c r="AC16" s="21"/>
      <c r="AD16" s="22">
        <f t="shared" si="8"/>
        <v>0</v>
      </c>
      <c r="AE16" s="21"/>
    </row>
    <row r="17" spans="1:31" ht="41.25" customHeight="1" x14ac:dyDescent="0.2">
      <c r="A17" s="11">
        <v>4</v>
      </c>
      <c r="B17" s="12"/>
      <c r="C17" s="13" t="s">
        <v>80</v>
      </c>
      <c r="D17" s="14"/>
      <c r="E17" s="14"/>
      <c r="F17" s="15"/>
      <c r="G17" s="26"/>
      <c r="H17" s="26"/>
      <c r="I17" s="26"/>
      <c r="J17" s="26"/>
      <c r="K17" s="15"/>
      <c r="L17" s="26"/>
      <c r="M17" s="26"/>
      <c r="N17" s="16">
        <f t="shared" si="5"/>
        <v>0</v>
      </c>
      <c r="O17" s="17"/>
      <c r="P17" s="18"/>
      <c r="Q17" s="17"/>
      <c r="R17" s="18"/>
      <c r="S17" s="18"/>
      <c r="T17" s="18"/>
      <c r="U17" s="18"/>
      <c r="V17" s="18"/>
      <c r="W17" s="18"/>
      <c r="X17" s="18"/>
      <c r="Y17" s="18"/>
      <c r="Z17" s="18"/>
      <c r="AA17" s="19">
        <f t="shared" ref="AA17:AA18" si="9">P17+Q17+R17+S17+U17+Y17+Z17</f>
        <v>0</v>
      </c>
      <c r="AB17" s="20">
        <f t="shared" si="7"/>
        <v>0</v>
      </c>
      <c r="AC17" s="21"/>
      <c r="AD17" s="22">
        <f t="shared" si="8"/>
        <v>0</v>
      </c>
      <c r="AE17" s="21"/>
    </row>
    <row r="18" spans="1:31" ht="41.25" customHeight="1" x14ac:dyDescent="0.2">
      <c r="A18" s="11"/>
      <c r="B18" s="23" t="s">
        <v>81</v>
      </c>
      <c r="C18" s="24" t="s">
        <v>75</v>
      </c>
      <c r="D18" s="14" t="s">
        <v>100</v>
      </c>
      <c r="E18" s="25">
        <v>4.83</v>
      </c>
      <c r="F18" s="15">
        <f>G18+H18+I18+L18+M18</f>
        <v>644512.15</v>
      </c>
      <c r="G18" s="26">
        <v>478170</v>
      </c>
      <c r="H18" s="26">
        <v>42470.63</v>
      </c>
      <c r="I18" s="26">
        <v>25176.52</v>
      </c>
      <c r="J18" s="26">
        <v>5673.27</v>
      </c>
      <c r="K18" s="15"/>
      <c r="L18" s="26">
        <v>55365.49</v>
      </c>
      <c r="M18" s="26">
        <v>43329.51</v>
      </c>
      <c r="N18" s="16">
        <f t="shared" si="5"/>
        <v>0</v>
      </c>
      <c r="O18" s="27"/>
      <c r="P18" s="18"/>
      <c r="Q18" s="27"/>
      <c r="R18" s="18"/>
      <c r="S18" s="18"/>
      <c r="T18" s="18"/>
      <c r="U18" s="18"/>
      <c r="V18" s="18"/>
      <c r="W18" s="18"/>
      <c r="X18" s="18"/>
      <c r="Y18" s="18"/>
      <c r="Z18" s="18"/>
      <c r="AA18" s="19">
        <f t="shared" si="9"/>
        <v>0</v>
      </c>
      <c r="AB18" s="20">
        <f t="shared" si="7"/>
        <v>0</v>
      </c>
      <c r="AC18" s="21"/>
      <c r="AD18" s="22">
        <f t="shared" si="8"/>
        <v>0</v>
      </c>
      <c r="AE18" s="21"/>
    </row>
    <row r="19" spans="1:31" ht="41.25" customHeight="1" x14ac:dyDescent="0.2">
      <c r="A19" s="11">
        <v>5</v>
      </c>
      <c r="B19" s="12"/>
      <c r="C19" s="13" t="s">
        <v>82</v>
      </c>
      <c r="D19" s="28"/>
      <c r="E19" s="14"/>
      <c r="F19" s="15"/>
      <c r="G19" s="26"/>
      <c r="H19" s="26"/>
      <c r="I19" s="26"/>
      <c r="J19" s="26"/>
      <c r="K19" s="15"/>
      <c r="L19" s="26"/>
      <c r="M19" s="26"/>
      <c r="N19" s="16">
        <f t="shared" si="5"/>
        <v>0</v>
      </c>
      <c r="O19" s="17"/>
      <c r="P19" s="18"/>
      <c r="Q19" s="17"/>
      <c r="R19" s="18"/>
      <c r="S19" s="18"/>
      <c r="T19" s="18"/>
      <c r="U19" s="18"/>
      <c r="V19" s="18"/>
      <c r="W19" s="18"/>
      <c r="X19" s="18"/>
      <c r="Y19" s="18"/>
      <c r="Z19" s="18"/>
      <c r="AA19" s="19">
        <f>P19+Q19+R19+S19+U19+Y19+Z19</f>
        <v>0</v>
      </c>
      <c r="AB19" s="20">
        <f t="shared" si="7"/>
        <v>0</v>
      </c>
      <c r="AC19" s="21"/>
      <c r="AD19" s="22">
        <f t="shared" si="8"/>
        <v>0</v>
      </c>
      <c r="AE19" s="21"/>
    </row>
    <row r="20" spans="1:31" ht="41.25" customHeight="1" x14ac:dyDescent="0.2">
      <c r="A20" s="11"/>
      <c r="B20" s="23" t="s">
        <v>83</v>
      </c>
      <c r="C20" s="24" t="s">
        <v>75</v>
      </c>
      <c r="D20" s="30" t="s">
        <v>100</v>
      </c>
      <c r="E20" s="25">
        <v>7.08</v>
      </c>
      <c r="F20" s="31">
        <f>G20+H20+I20+L20+M20</f>
        <v>944750.71</v>
      </c>
      <c r="G20" s="26">
        <v>700920</v>
      </c>
      <c r="H20" s="26">
        <v>62255.08</v>
      </c>
      <c r="I20" s="26">
        <v>36904.71</v>
      </c>
      <c r="J20" s="26">
        <v>8316.1</v>
      </c>
      <c r="K20" s="15"/>
      <c r="L20" s="26">
        <v>81156.86</v>
      </c>
      <c r="M20" s="26">
        <v>63514.06</v>
      </c>
      <c r="N20" s="16">
        <f t="shared" ref="N20:N31" si="10">O20+P20+Q20+R20</f>
        <v>0</v>
      </c>
      <c r="O20" s="17"/>
      <c r="P20" s="18"/>
      <c r="Q20" s="17"/>
      <c r="R20" s="18"/>
      <c r="S20" s="18"/>
      <c r="T20" s="18"/>
      <c r="U20" s="18"/>
      <c r="V20" s="18"/>
      <c r="W20" s="18"/>
      <c r="X20" s="18"/>
      <c r="Y20" s="18"/>
      <c r="Z20" s="18"/>
      <c r="AA20" s="19">
        <f t="shared" ref="AA20:AA21" si="11">P20+Q20+R20+S20+U20+Y20+Z20</f>
        <v>0</v>
      </c>
      <c r="AB20" s="20">
        <f t="shared" ref="AB20:AB31" si="12">Q20+R20+S20+U20+Y20+Z20</f>
        <v>0</v>
      </c>
      <c r="AC20" s="21"/>
      <c r="AD20" s="22">
        <f t="shared" ref="AD20:AD31" si="13">N20+S20+U20+Y20+Z20</f>
        <v>0</v>
      </c>
      <c r="AE20" s="21"/>
    </row>
    <row r="21" spans="1:31" ht="64.5" customHeight="1" x14ac:dyDescent="0.2">
      <c r="A21" s="11">
        <v>6</v>
      </c>
      <c r="B21" s="12"/>
      <c r="C21" s="13" t="s">
        <v>84</v>
      </c>
      <c r="D21" s="30"/>
      <c r="E21" s="30"/>
      <c r="F21" s="31"/>
      <c r="G21" s="26"/>
      <c r="H21" s="26"/>
      <c r="I21" s="26"/>
      <c r="J21" s="26"/>
      <c r="K21" s="15"/>
      <c r="L21" s="26"/>
      <c r="M21" s="26"/>
      <c r="N21" s="16">
        <f t="shared" si="10"/>
        <v>0</v>
      </c>
      <c r="O21" s="27"/>
      <c r="P21" s="18"/>
      <c r="Q21" s="27"/>
      <c r="R21" s="18"/>
      <c r="S21" s="18"/>
      <c r="T21" s="18"/>
      <c r="U21" s="18"/>
      <c r="V21" s="18"/>
      <c r="W21" s="18"/>
      <c r="X21" s="18"/>
      <c r="Y21" s="18"/>
      <c r="Z21" s="18"/>
      <c r="AA21" s="19">
        <f t="shared" si="11"/>
        <v>0</v>
      </c>
      <c r="AB21" s="20">
        <f t="shared" si="12"/>
        <v>0</v>
      </c>
      <c r="AC21" s="21"/>
      <c r="AD21" s="22">
        <f t="shared" si="13"/>
        <v>0</v>
      </c>
      <c r="AE21" s="21"/>
    </row>
    <row r="22" spans="1:31" ht="41.25" customHeight="1" x14ac:dyDescent="0.2">
      <c r="A22" s="11"/>
      <c r="B22" s="23" t="s">
        <v>85</v>
      </c>
      <c r="C22" s="24" t="s">
        <v>75</v>
      </c>
      <c r="D22" s="30" t="s">
        <v>100</v>
      </c>
      <c r="E22" s="25">
        <f>2.05+2.444</f>
        <v>4.4939999999999998</v>
      </c>
      <c r="F22" s="31">
        <f>G22+H22+I22+L22+M22</f>
        <v>599142.73</v>
      </c>
      <c r="G22" s="26">
        <v>444510</v>
      </c>
      <c r="H22" s="26">
        <v>39480.97</v>
      </c>
      <c r="I22" s="26">
        <v>23404.26</v>
      </c>
      <c r="J22" s="26">
        <v>5273.91</v>
      </c>
      <c r="K22" s="15"/>
      <c r="L22" s="26">
        <v>51468.11</v>
      </c>
      <c r="M22" s="26">
        <v>40279.39</v>
      </c>
      <c r="N22" s="16">
        <f t="shared" si="10"/>
        <v>0</v>
      </c>
      <c r="O22" s="17"/>
      <c r="P22" s="18"/>
      <c r="Q22" s="17"/>
      <c r="R22" s="18"/>
      <c r="S22" s="18"/>
      <c r="T22" s="18"/>
      <c r="U22" s="18"/>
      <c r="V22" s="18"/>
      <c r="W22" s="18"/>
      <c r="X22" s="18"/>
      <c r="Y22" s="18"/>
      <c r="Z22" s="18"/>
      <c r="AA22" s="19">
        <f>P22+Q22+R22+S22+U22+Y22+Z22</f>
        <v>0</v>
      </c>
      <c r="AB22" s="20">
        <f t="shared" si="12"/>
        <v>0</v>
      </c>
      <c r="AC22" s="21"/>
      <c r="AD22" s="22">
        <f t="shared" si="13"/>
        <v>0</v>
      </c>
      <c r="AE22" s="21"/>
    </row>
    <row r="23" spans="1:31" ht="41.25" customHeight="1" x14ac:dyDescent="0.2">
      <c r="A23" s="11">
        <v>7</v>
      </c>
      <c r="B23" s="12"/>
      <c r="C23" s="13" t="s">
        <v>86</v>
      </c>
      <c r="D23" s="30"/>
      <c r="E23" s="30"/>
      <c r="F23" s="31"/>
      <c r="G23" s="26"/>
      <c r="H23" s="26"/>
      <c r="I23" s="26"/>
      <c r="J23" s="26"/>
      <c r="K23" s="15"/>
      <c r="L23" s="26"/>
      <c r="M23" s="26"/>
      <c r="N23" s="16">
        <f t="shared" si="10"/>
        <v>0</v>
      </c>
      <c r="O23" s="17"/>
      <c r="P23" s="18"/>
      <c r="Q23" s="17"/>
      <c r="R23" s="18"/>
      <c r="S23" s="18"/>
      <c r="T23" s="18"/>
      <c r="U23" s="18"/>
      <c r="V23" s="18"/>
      <c r="W23" s="18"/>
      <c r="X23" s="18"/>
      <c r="Y23" s="18"/>
      <c r="Z23" s="18"/>
      <c r="AA23" s="19">
        <f t="shared" ref="AA23:AA24" si="14">P23+Q23+R23+S23+U23+Y23+Z23</f>
        <v>0</v>
      </c>
      <c r="AB23" s="20">
        <f t="shared" si="12"/>
        <v>0</v>
      </c>
      <c r="AC23" s="21"/>
      <c r="AD23" s="22">
        <f t="shared" si="13"/>
        <v>0</v>
      </c>
      <c r="AE23" s="21"/>
    </row>
    <row r="24" spans="1:31" ht="41.25" customHeight="1" x14ac:dyDescent="0.2">
      <c r="A24" s="11"/>
      <c r="B24" s="23" t="s">
        <v>87</v>
      </c>
      <c r="C24" s="24" t="s">
        <v>75</v>
      </c>
      <c r="D24" s="30" t="s">
        <v>100</v>
      </c>
      <c r="E24" s="25">
        <v>4.92</v>
      </c>
      <c r="F24" s="31">
        <f>G24+H24+I24+L24+M24</f>
        <v>656521.66</v>
      </c>
      <c r="G24" s="26">
        <v>487080</v>
      </c>
      <c r="H24" s="26">
        <v>43262</v>
      </c>
      <c r="I24" s="26">
        <v>25645.65</v>
      </c>
      <c r="J24" s="26">
        <v>5778.98</v>
      </c>
      <c r="K24" s="15"/>
      <c r="L24" s="26">
        <v>56397.13</v>
      </c>
      <c r="M24" s="26">
        <v>44136.88</v>
      </c>
      <c r="N24" s="16">
        <f t="shared" si="10"/>
        <v>0</v>
      </c>
      <c r="O24" s="27"/>
      <c r="P24" s="18"/>
      <c r="Q24" s="27"/>
      <c r="R24" s="18"/>
      <c r="S24" s="18"/>
      <c r="T24" s="18"/>
      <c r="U24" s="18"/>
      <c r="V24" s="18"/>
      <c r="W24" s="18"/>
      <c r="X24" s="18"/>
      <c r="Y24" s="18"/>
      <c r="Z24" s="18"/>
      <c r="AA24" s="19">
        <f t="shared" si="14"/>
        <v>0</v>
      </c>
      <c r="AB24" s="20">
        <f t="shared" si="12"/>
        <v>0</v>
      </c>
      <c r="AC24" s="21"/>
      <c r="AD24" s="22">
        <f t="shared" si="13"/>
        <v>0</v>
      </c>
      <c r="AE24" s="21"/>
    </row>
    <row r="25" spans="1:31" ht="41.25" customHeight="1" x14ac:dyDescent="0.2">
      <c r="A25" s="11">
        <v>8</v>
      </c>
      <c r="B25" s="12"/>
      <c r="C25" s="13" t="s">
        <v>88</v>
      </c>
      <c r="D25" s="32"/>
      <c r="E25" s="30"/>
      <c r="F25" s="31"/>
      <c r="G25" s="26"/>
      <c r="H25" s="26"/>
      <c r="I25" s="26"/>
      <c r="J25" s="26"/>
      <c r="K25" s="15"/>
      <c r="L25" s="26"/>
      <c r="M25" s="26"/>
      <c r="N25" s="16">
        <f t="shared" si="10"/>
        <v>0</v>
      </c>
      <c r="O25" s="17"/>
      <c r="P25" s="18"/>
      <c r="Q25" s="17"/>
      <c r="R25" s="18"/>
      <c r="S25" s="18"/>
      <c r="T25" s="18"/>
      <c r="U25" s="18"/>
      <c r="V25" s="18"/>
      <c r="W25" s="18"/>
      <c r="X25" s="18"/>
      <c r="Y25" s="18"/>
      <c r="Z25" s="18"/>
      <c r="AA25" s="19">
        <f>P25+Q25+R25+S25+U25+Y25+Z25</f>
        <v>0</v>
      </c>
      <c r="AB25" s="20">
        <f t="shared" si="12"/>
        <v>0</v>
      </c>
      <c r="AC25" s="21"/>
      <c r="AD25" s="22">
        <f t="shared" si="13"/>
        <v>0</v>
      </c>
      <c r="AE25" s="21"/>
    </row>
    <row r="26" spans="1:31" ht="41.25" customHeight="1" x14ac:dyDescent="0.2">
      <c r="A26" s="11"/>
      <c r="B26" s="23" t="s">
        <v>89</v>
      </c>
      <c r="C26" s="24" t="s">
        <v>75</v>
      </c>
      <c r="D26" s="14" t="s">
        <v>100</v>
      </c>
      <c r="E26" s="25">
        <v>3.89</v>
      </c>
      <c r="F26" s="15">
        <f>G26+H26+I26+L26+M26</f>
        <v>519079.12999999995</v>
      </c>
      <c r="G26" s="26">
        <v>385110</v>
      </c>
      <c r="H26" s="26">
        <v>34205.120000000003</v>
      </c>
      <c r="I26" s="26">
        <v>20276.740000000002</v>
      </c>
      <c r="J26" s="26">
        <v>4569.16</v>
      </c>
      <c r="K26" s="15"/>
      <c r="L26" s="26">
        <v>44590.42</v>
      </c>
      <c r="M26" s="26">
        <v>34896.85</v>
      </c>
      <c r="N26" s="16">
        <f t="shared" si="10"/>
        <v>0</v>
      </c>
      <c r="O26" s="17"/>
      <c r="P26" s="18"/>
      <c r="Q26" s="17"/>
      <c r="R26" s="18"/>
      <c r="S26" s="18"/>
      <c r="T26" s="18"/>
      <c r="U26" s="18"/>
      <c r="V26" s="18"/>
      <c r="W26" s="18"/>
      <c r="X26" s="18"/>
      <c r="Y26" s="18"/>
      <c r="Z26" s="18"/>
      <c r="AA26" s="19">
        <f t="shared" ref="AA26:AA27" si="15">P26+Q26+R26+S26+U26+Y26+Z26</f>
        <v>0</v>
      </c>
      <c r="AB26" s="20">
        <f t="shared" si="12"/>
        <v>0</v>
      </c>
      <c r="AC26" s="21"/>
      <c r="AD26" s="22">
        <f t="shared" si="13"/>
        <v>0</v>
      </c>
      <c r="AE26" s="21"/>
    </row>
    <row r="27" spans="1:31" ht="41.25" customHeight="1" x14ac:dyDescent="0.2">
      <c r="A27" s="11">
        <v>9</v>
      </c>
      <c r="B27" s="12"/>
      <c r="C27" s="13" t="s">
        <v>90</v>
      </c>
      <c r="D27" s="14"/>
      <c r="E27" s="14"/>
      <c r="F27" s="15"/>
      <c r="G27" s="26"/>
      <c r="H27" s="26"/>
      <c r="I27" s="26"/>
      <c r="J27" s="26"/>
      <c r="K27" s="15"/>
      <c r="L27" s="26"/>
      <c r="M27" s="26"/>
      <c r="N27" s="16">
        <f t="shared" si="10"/>
        <v>0</v>
      </c>
      <c r="O27" s="27"/>
      <c r="P27" s="18"/>
      <c r="Q27" s="27"/>
      <c r="R27" s="18"/>
      <c r="S27" s="18"/>
      <c r="T27" s="18"/>
      <c r="U27" s="18"/>
      <c r="V27" s="18"/>
      <c r="W27" s="18"/>
      <c r="X27" s="18"/>
      <c r="Y27" s="18"/>
      <c r="Z27" s="18"/>
      <c r="AA27" s="19">
        <f t="shared" si="15"/>
        <v>0</v>
      </c>
      <c r="AB27" s="20">
        <f t="shared" si="12"/>
        <v>0</v>
      </c>
      <c r="AC27" s="21"/>
      <c r="AD27" s="22">
        <f t="shared" si="13"/>
        <v>0</v>
      </c>
      <c r="AE27" s="21"/>
    </row>
    <row r="28" spans="1:31" ht="41.25" customHeight="1" x14ac:dyDescent="0.2">
      <c r="A28" s="11"/>
      <c r="B28" s="23" t="s">
        <v>91</v>
      </c>
      <c r="C28" s="24" t="s">
        <v>75</v>
      </c>
      <c r="D28" s="14" t="s">
        <v>100</v>
      </c>
      <c r="E28" s="25">
        <v>1.37</v>
      </c>
      <c r="F28" s="15">
        <f>G28+H28+I28+L28+M28</f>
        <v>182811.93</v>
      </c>
      <c r="G28" s="26">
        <v>135630</v>
      </c>
      <c r="H28" s="26">
        <v>12046.53</v>
      </c>
      <c r="I28" s="26">
        <v>7141.17</v>
      </c>
      <c r="J28" s="26">
        <v>1609.19</v>
      </c>
      <c r="K28" s="15"/>
      <c r="L28" s="26">
        <v>15704.08</v>
      </c>
      <c r="M28" s="26">
        <v>12290.15</v>
      </c>
      <c r="N28" s="16">
        <f t="shared" si="10"/>
        <v>0</v>
      </c>
      <c r="O28" s="17"/>
      <c r="P28" s="18"/>
      <c r="Q28" s="17"/>
      <c r="R28" s="18"/>
      <c r="S28" s="18"/>
      <c r="T28" s="18"/>
      <c r="U28" s="18"/>
      <c r="V28" s="18"/>
      <c r="W28" s="18"/>
      <c r="X28" s="18"/>
      <c r="Y28" s="18"/>
      <c r="Z28" s="18"/>
      <c r="AA28" s="19">
        <f>P28+Q28+R28+S28+U28+Y28+Z28</f>
        <v>0</v>
      </c>
      <c r="AB28" s="20">
        <f t="shared" si="12"/>
        <v>0</v>
      </c>
      <c r="AC28" s="21"/>
      <c r="AD28" s="22">
        <f t="shared" si="13"/>
        <v>0</v>
      </c>
      <c r="AE28" s="21"/>
    </row>
    <row r="29" spans="1:31" ht="41.25" customHeight="1" x14ac:dyDescent="0.2">
      <c r="A29" s="11">
        <v>10</v>
      </c>
      <c r="B29" s="12"/>
      <c r="C29" s="13" t="s">
        <v>92</v>
      </c>
      <c r="D29" s="14"/>
      <c r="E29" s="14"/>
      <c r="F29" s="15"/>
      <c r="G29" s="26"/>
      <c r="H29" s="26"/>
      <c r="I29" s="26"/>
      <c r="J29" s="26"/>
      <c r="K29" s="15"/>
      <c r="L29" s="26"/>
      <c r="M29" s="26"/>
      <c r="N29" s="16">
        <f t="shared" si="10"/>
        <v>0</v>
      </c>
      <c r="O29" s="17"/>
      <c r="P29" s="18"/>
      <c r="Q29" s="17"/>
      <c r="R29" s="18"/>
      <c r="S29" s="18"/>
      <c r="T29" s="18"/>
      <c r="U29" s="18"/>
      <c r="V29" s="18"/>
      <c r="W29" s="18"/>
      <c r="X29" s="18"/>
      <c r="Y29" s="18"/>
      <c r="Z29" s="18"/>
      <c r="AA29" s="19">
        <f t="shared" ref="AA29:AA30" si="16">P29+Q29+R29+S29+U29+Y29+Z29</f>
        <v>0</v>
      </c>
      <c r="AB29" s="20">
        <f t="shared" si="12"/>
        <v>0</v>
      </c>
      <c r="AC29" s="21"/>
      <c r="AD29" s="22">
        <f t="shared" si="13"/>
        <v>0</v>
      </c>
      <c r="AE29" s="21"/>
    </row>
    <row r="30" spans="1:31" ht="41.25" customHeight="1" x14ac:dyDescent="0.2">
      <c r="A30" s="11"/>
      <c r="B30" s="23" t="s">
        <v>93</v>
      </c>
      <c r="C30" s="24" t="s">
        <v>75</v>
      </c>
      <c r="D30" s="14" t="s">
        <v>100</v>
      </c>
      <c r="E30" s="25">
        <v>1.24</v>
      </c>
      <c r="F30" s="15">
        <f>G30+H30+I30+L30+M30</f>
        <v>165464.84000000003</v>
      </c>
      <c r="G30" s="26">
        <v>122760</v>
      </c>
      <c r="H30" s="26">
        <v>10903.44</v>
      </c>
      <c r="I30" s="26">
        <v>6463.54</v>
      </c>
      <c r="J30" s="26">
        <v>1456.49</v>
      </c>
      <c r="K30" s="15"/>
      <c r="L30" s="26">
        <v>14213.92</v>
      </c>
      <c r="M30" s="26">
        <v>11123.94</v>
      </c>
      <c r="N30" s="16">
        <f t="shared" si="10"/>
        <v>0</v>
      </c>
      <c r="O30" s="27"/>
      <c r="P30" s="18"/>
      <c r="Q30" s="27"/>
      <c r="R30" s="18"/>
      <c r="S30" s="18"/>
      <c r="T30" s="18"/>
      <c r="U30" s="18"/>
      <c r="V30" s="18"/>
      <c r="W30" s="18"/>
      <c r="X30" s="18"/>
      <c r="Y30" s="18"/>
      <c r="Z30" s="18"/>
      <c r="AA30" s="19">
        <f t="shared" si="16"/>
        <v>0</v>
      </c>
      <c r="AB30" s="20">
        <f t="shared" si="12"/>
        <v>0</v>
      </c>
      <c r="AC30" s="21"/>
      <c r="AD30" s="22">
        <f t="shared" si="13"/>
        <v>0</v>
      </c>
      <c r="AE30" s="21"/>
    </row>
    <row r="31" spans="1:31" ht="41.25" customHeight="1" x14ac:dyDescent="0.2">
      <c r="A31" s="11">
        <v>11</v>
      </c>
      <c r="B31" s="12"/>
      <c r="C31" s="13" t="s">
        <v>94</v>
      </c>
      <c r="D31" s="28"/>
      <c r="E31" s="14"/>
      <c r="F31" s="15"/>
      <c r="G31" s="26"/>
      <c r="H31" s="26"/>
      <c r="I31" s="26"/>
      <c r="J31" s="26"/>
      <c r="K31" s="15"/>
      <c r="L31" s="26"/>
      <c r="M31" s="26"/>
      <c r="N31" s="16">
        <f t="shared" si="10"/>
        <v>0</v>
      </c>
      <c r="O31" s="17"/>
      <c r="P31" s="18"/>
      <c r="Q31" s="17"/>
      <c r="R31" s="18"/>
      <c r="S31" s="18"/>
      <c r="T31" s="18"/>
      <c r="U31" s="18"/>
      <c r="V31" s="18"/>
      <c r="W31" s="18"/>
      <c r="X31" s="18"/>
      <c r="Y31" s="18"/>
      <c r="Z31" s="18"/>
      <c r="AA31" s="19">
        <f>P31+Q31+R31+S31+U31+Y31+Z31</f>
        <v>0</v>
      </c>
      <c r="AB31" s="20">
        <f t="shared" si="12"/>
        <v>0</v>
      </c>
      <c r="AC31" s="21"/>
      <c r="AD31" s="22">
        <f t="shared" si="13"/>
        <v>0</v>
      </c>
      <c r="AE31" s="21"/>
    </row>
    <row r="32" spans="1:31" ht="41.25" customHeight="1" x14ac:dyDescent="0.2">
      <c r="A32" s="11"/>
      <c r="B32" s="23" t="s">
        <v>95</v>
      </c>
      <c r="C32" s="24" t="s">
        <v>75</v>
      </c>
      <c r="D32" s="14" t="s">
        <v>100</v>
      </c>
      <c r="E32" s="25">
        <v>32.4</v>
      </c>
      <c r="F32" s="15">
        <f>G32+H32+I32+L32+M32</f>
        <v>4323435.42</v>
      </c>
      <c r="G32" s="26">
        <v>3207600</v>
      </c>
      <c r="H32" s="26">
        <v>284896.12</v>
      </c>
      <c r="I32" s="26">
        <v>168885.97</v>
      </c>
      <c r="J32" s="26">
        <v>38056.720000000001</v>
      </c>
      <c r="K32" s="15"/>
      <c r="L32" s="26">
        <v>371395.77</v>
      </c>
      <c r="M32" s="26">
        <v>290657.56</v>
      </c>
      <c r="N32" s="16">
        <f t="shared" ref="N32:N36" si="17">O32+P32+Q32+R32</f>
        <v>0</v>
      </c>
      <c r="O32" s="17"/>
      <c r="P32" s="18"/>
      <c r="Q32" s="17"/>
      <c r="R32" s="18"/>
      <c r="S32" s="18"/>
      <c r="T32" s="18"/>
      <c r="U32" s="18"/>
      <c r="V32" s="18"/>
      <c r="W32" s="18"/>
      <c r="X32" s="18"/>
      <c r="Y32" s="18"/>
      <c r="Z32" s="18"/>
      <c r="AA32" s="19">
        <f t="shared" ref="AA32:AA33" si="18">P32+Q32+R32+S32+U32+Y32+Z32</f>
        <v>0</v>
      </c>
      <c r="AB32" s="20">
        <f t="shared" ref="AB32:AB36" si="19">Q32+R32+S32+U32+Y32+Z32</f>
        <v>0</v>
      </c>
      <c r="AC32" s="21"/>
      <c r="AD32" s="22">
        <f t="shared" ref="AD32:AD36" si="20">N32+S32+U32+Y32+Z32</f>
        <v>0</v>
      </c>
      <c r="AE32" s="21"/>
    </row>
    <row r="33" spans="1:31" ht="41.25" customHeight="1" x14ac:dyDescent="0.2">
      <c r="A33" s="11">
        <v>12</v>
      </c>
      <c r="B33" s="12"/>
      <c r="C33" s="13" t="s">
        <v>96</v>
      </c>
      <c r="D33" s="14"/>
      <c r="E33" s="14"/>
      <c r="F33" s="15"/>
      <c r="G33" s="26"/>
      <c r="H33" s="26"/>
      <c r="I33" s="26"/>
      <c r="J33" s="26"/>
      <c r="K33" s="15"/>
      <c r="L33" s="26"/>
      <c r="M33" s="26"/>
      <c r="N33" s="16">
        <f t="shared" si="17"/>
        <v>0</v>
      </c>
      <c r="O33" s="27"/>
      <c r="P33" s="18"/>
      <c r="Q33" s="27"/>
      <c r="R33" s="18"/>
      <c r="S33" s="18"/>
      <c r="T33" s="18"/>
      <c r="U33" s="18"/>
      <c r="V33" s="18"/>
      <c r="W33" s="18"/>
      <c r="X33" s="18"/>
      <c r="Y33" s="18"/>
      <c r="Z33" s="18"/>
      <c r="AA33" s="19">
        <f t="shared" si="18"/>
        <v>0</v>
      </c>
      <c r="AB33" s="20">
        <f t="shared" si="19"/>
        <v>0</v>
      </c>
      <c r="AC33" s="21"/>
      <c r="AD33" s="22">
        <f t="shared" si="20"/>
        <v>0</v>
      </c>
      <c r="AE33" s="21"/>
    </row>
    <row r="34" spans="1:31" ht="41.25" customHeight="1" x14ac:dyDescent="0.2">
      <c r="A34" s="11"/>
      <c r="B34" s="23" t="s">
        <v>97</v>
      </c>
      <c r="C34" s="24" t="s">
        <v>75</v>
      </c>
      <c r="D34" s="14" t="s">
        <v>100</v>
      </c>
      <c r="E34" s="33">
        <v>0.31509999999999999</v>
      </c>
      <c r="F34" s="15">
        <f>G34+H34+I34+L34+M34</f>
        <v>42046.76</v>
      </c>
      <c r="G34" s="26">
        <v>31194.9</v>
      </c>
      <c r="H34" s="26">
        <v>2770.71</v>
      </c>
      <c r="I34" s="26">
        <v>1642.47</v>
      </c>
      <c r="J34" s="26">
        <v>370.11</v>
      </c>
      <c r="K34" s="15"/>
      <c r="L34" s="26">
        <v>3611.94</v>
      </c>
      <c r="M34" s="26">
        <v>2826.74</v>
      </c>
      <c r="N34" s="16">
        <f t="shared" si="17"/>
        <v>0</v>
      </c>
      <c r="O34" s="17"/>
      <c r="P34" s="18"/>
      <c r="Q34" s="17"/>
      <c r="R34" s="18"/>
      <c r="S34" s="18"/>
      <c r="T34" s="18"/>
      <c r="U34" s="18"/>
      <c r="V34" s="18"/>
      <c r="W34" s="18"/>
      <c r="X34" s="18"/>
      <c r="Y34" s="18"/>
      <c r="Z34" s="18"/>
      <c r="AA34" s="19">
        <f>P34+Q34+R34+S34+U34+Y34+Z34</f>
        <v>0</v>
      </c>
      <c r="AB34" s="20">
        <f t="shared" si="19"/>
        <v>0</v>
      </c>
      <c r="AC34" s="21"/>
      <c r="AD34" s="22">
        <f t="shared" si="20"/>
        <v>0</v>
      </c>
      <c r="AE34" s="21"/>
    </row>
    <row r="35" spans="1:31" ht="41.25" customHeight="1" x14ac:dyDescent="0.2">
      <c r="A35" s="11">
        <v>13</v>
      </c>
      <c r="B35" s="12"/>
      <c r="C35" s="13" t="s">
        <v>98</v>
      </c>
      <c r="D35" s="14"/>
      <c r="E35" s="14"/>
      <c r="F35" s="15"/>
      <c r="G35" s="26"/>
      <c r="H35" s="26"/>
      <c r="I35" s="26"/>
      <c r="J35" s="26"/>
      <c r="K35" s="15"/>
      <c r="L35" s="26"/>
      <c r="M35" s="26"/>
      <c r="N35" s="16">
        <f t="shared" si="17"/>
        <v>0</v>
      </c>
      <c r="O35" s="17"/>
      <c r="P35" s="18"/>
      <c r="Q35" s="17"/>
      <c r="R35" s="18"/>
      <c r="S35" s="18"/>
      <c r="T35" s="18"/>
      <c r="U35" s="18"/>
      <c r="V35" s="18"/>
      <c r="W35" s="18"/>
      <c r="X35" s="18"/>
      <c r="Y35" s="18"/>
      <c r="Z35" s="18"/>
      <c r="AA35" s="19">
        <f t="shared" ref="AA35:AA36" si="21">P35+Q35+R35+S35+U35+Y35+Z35</f>
        <v>0</v>
      </c>
      <c r="AB35" s="20">
        <f t="shared" si="19"/>
        <v>0</v>
      </c>
      <c r="AC35" s="21"/>
      <c r="AD35" s="22">
        <f t="shared" si="20"/>
        <v>0</v>
      </c>
      <c r="AE35" s="21"/>
    </row>
    <row r="36" spans="1:31" ht="41.25" customHeight="1" x14ac:dyDescent="0.2">
      <c r="A36" s="11"/>
      <c r="B36" s="23" t="s">
        <v>99</v>
      </c>
      <c r="C36" s="24" t="s">
        <v>75</v>
      </c>
      <c r="D36" s="14" t="s">
        <v>100</v>
      </c>
      <c r="E36" s="25">
        <v>52.96</v>
      </c>
      <c r="F36" s="15">
        <f>G36+H36+I36+L36+M36</f>
        <v>7066948.71</v>
      </c>
      <c r="G36" s="26">
        <v>5243040</v>
      </c>
      <c r="H36" s="26">
        <v>465682.04</v>
      </c>
      <c r="I36" s="26">
        <v>276055.59000000003</v>
      </c>
      <c r="J36" s="26">
        <v>62206.29</v>
      </c>
      <c r="K36" s="15"/>
      <c r="L36" s="26">
        <v>607071.57999999996</v>
      </c>
      <c r="M36" s="26">
        <v>475099.5</v>
      </c>
      <c r="N36" s="16">
        <f t="shared" si="17"/>
        <v>0</v>
      </c>
      <c r="O36" s="27"/>
      <c r="P36" s="18"/>
      <c r="Q36" s="27"/>
      <c r="R36" s="18"/>
      <c r="S36" s="18"/>
      <c r="T36" s="18"/>
      <c r="U36" s="18"/>
      <c r="V36" s="18"/>
      <c r="W36" s="18"/>
      <c r="X36" s="18"/>
      <c r="Y36" s="18"/>
      <c r="Z36" s="18"/>
      <c r="AA36" s="19">
        <f t="shared" si="21"/>
        <v>0</v>
      </c>
      <c r="AB36" s="20">
        <f t="shared" si="19"/>
        <v>0</v>
      </c>
      <c r="AC36" s="21"/>
      <c r="AD36" s="22">
        <f t="shared" si="20"/>
        <v>0</v>
      </c>
      <c r="AE36" s="21"/>
    </row>
    <row r="37" spans="1:31" ht="41.25" customHeight="1" x14ac:dyDescent="0.2">
      <c r="A37" s="11"/>
      <c r="B37" s="34"/>
      <c r="C37" s="35" t="s">
        <v>25</v>
      </c>
      <c r="D37" s="28"/>
      <c r="E37" s="14"/>
      <c r="F37" s="15">
        <f>SUM(F12:F36)</f>
        <v>26828664.780000005</v>
      </c>
      <c r="G37" s="15">
        <f t="shared" ref="G37:AA37" si="22">SUM(G12:G36)</f>
        <v>19904454.899999999</v>
      </c>
      <c r="H37" s="15">
        <f t="shared" si="22"/>
        <v>1767895.6099999999</v>
      </c>
      <c r="I37" s="15">
        <f t="shared" si="22"/>
        <v>1048005.75</v>
      </c>
      <c r="J37" s="15">
        <f t="shared" si="22"/>
        <v>236157.32</v>
      </c>
      <c r="K37" s="15">
        <f t="shared" si="22"/>
        <v>0</v>
      </c>
      <c r="L37" s="15">
        <f t="shared" si="22"/>
        <v>2304660.88</v>
      </c>
      <c r="M37" s="15">
        <f t="shared" si="22"/>
        <v>1803647.64</v>
      </c>
      <c r="N37" s="15">
        <f t="shared" si="22"/>
        <v>0</v>
      </c>
      <c r="O37" s="15">
        <f t="shared" si="22"/>
        <v>0</v>
      </c>
      <c r="P37" s="15">
        <f t="shared" si="22"/>
        <v>0</v>
      </c>
      <c r="Q37" s="15">
        <f t="shared" si="22"/>
        <v>0</v>
      </c>
      <c r="R37" s="15">
        <f t="shared" si="22"/>
        <v>0</v>
      </c>
      <c r="S37" s="15">
        <f t="shared" si="22"/>
        <v>0</v>
      </c>
      <c r="T37" s="15">
        <f t="shared" si="22"/>
        <v>0</v>
      </c>
      <c r="U37" s="15">
        <f t="shared" si="22"/>
        <v>0</v>
      </c>
      <c r="V37" s="15">
        <f t="shared" si="22"/>
        <v>0</v>
      </c>
      <c r="W37" s="15">
        <f t="shared" si="22"/>
        <v>0</v>
      </c>
      <c r="X37" s="15">
        <f t="shared" si="22"/>
        <v>0</v>
      </c>
      <c r="Y37" s="15">
        <f t="shared" si="22"/>
        <v>0</v>
      </c>
      <c r="Z37" s="15">
        <f t="shared" si="22"/>
        <v>0</v>
      </c>
      <c r="AA37" s="15">
        <f t="shared" si="22"/>
        <v>0</v>
      </c>
      <c r="AB37" s="36">
        <f t="shared" ref="AB37:AE37" si="23">SUM(AB11:AB13)</f>
        <v>0</v>
      </c>
      <c r="AC37" s="37">
        <f t="shared" si="23"/>
        <v>0</v>
      </c>
      <c r="AD37" s="37">
        <f t="shared" si="23"/>
        <v>0</v>
      </c>
      <c r="AE37" s="37">
        <f t="shared" si="23"/>
        <v>0</v>
      </c>
    </row>
    <row r="38" spans="1:31" x14ac:dyDescent="0.2">
      <c r="A38" s="38"/>
      <c r="B38" s="39"/>
      <c r="C38" s="35" t="s">
        <v>26</v>
      </c>
      <c r="D38" s="14"/>
      <c r="E38" s="14"/>
      <c r="F38" s="15"/>
      <c r="G38" s="15"/>
      <c r="H38" s="15"/>
      <c r="I38" s="15"/>
      <c r="J38" s="15"/>
      <c r="K38" s="15"/>
      <c r="L38" s="15"/>
      <c r="M38" s="15"/>
      <c r="N38" s="35"/>
      <c r="O38" s="35"/>
      <c r="P38" s="40"/>
      <c r="Q38" s="35"/>
      <c r="R38" s="40"/>
      <c r="S38" s="40"/>
      <c r="T38" s="40"/>
      <c r="U38" s="40"/>
      <c r="V38" s="40"/>
      <c r="W38" s="40"/>
      <c r="X38" s="40"/>
      <c r="Y38" s="40"/>
      <c r="Z38" s="40"/>
      <c r="AA38" s="41">
        <f>(AA37-P37-O37-Q37)*3.5%</f>
        <v>0</v>
      </c>
      <c r="AB38" s="42"/>
      <c r="AC38" s="21"/>
      <c r="AD38" s="21"/>
      <c r="AE38" s="21"/>
    </row>
    <row r="39" spans="1:31" x14ac:dyDescent="0.2">
      <c r="A39" s="38"/>
      <c r="B39" s="39"/>
      <c r="C39" s="35" t="s">
        <v>27</v>
      </c>
      <c r="D39" s="14"/>
      <c r="E39" s="14"/>
      <c r="F39" s="15"/>
      <c r="G39" s="15"/>
      <c r="H39" s="15"/>
      <c r="I39" s="15"/>
      <c r="J39" s="15"/>
      <c r="K39" s="15"/>
      <c r="L39" s="15"/>
      <c r="M39" s="15"/>
      <c r="N39" s="35"/>
      <c r="O39" s="35"/>
      <c r="P39" s="40"/>
      <c r="Q39" s="35"/>
      <c r="R39" s="40"/>
      <c r="S39" s="40"/>
      <c r="T39" s="40"/>
      <c r="U39" s="40"/>
      <c r="V39" s="40"/>
      <c r="W39" s="40"/>
      <c r="X39" s="40"/>
      <c r="Y39" s="40"/>
      <c r="Z39" s="40"/>
      <c r="AA39" s="41">
        <f>AA38+AA37</f>
        <v>0</v>
      </c>
      <c r="AB39" s="42"/>
      <c r="AC39" s="21"/>
      <c r="AD39" s="21"/>
      <c r="AE39" s="21"/>
    </row>
    <row r="40" spans="1:31" x14ac:dyDescent="0.2">
      <c r="A40" s="38"/>
      <c r="B40" s="39"/>
      <c r="C40" s="35" t="s">
        <v>28</v>
      </c>
      <c r="D40" s="28"/>
      <c r="E40" s="14"/>
      <c r="F40" s="15"/>
      <c r="G40" s="15"/>
      <c r="H40" s="15"/>
      <c r="I40" s="15"/>
      <c r="J40" s="15"/>
      <c r="K40" s="15"/>
      <c r="L40" s="15"/>
      <c r="M40" s="15"/>
      <c r="N40" s="35"/>
      <c r="O40" s="43"/>
      <c r="P40" s="40"/>
      <c r="Q40" s="43"/>
      <c r="R40" s="40"/>
      <c r="S40" s="40"/>
      <c r="T40" s="40"/>
      <c r="U40" s="40"/>
      <c r="V40" s="40"/>
      <c r="W40" s="40"/>
      <c r="X40" s="40"/>
      <c r="Y40" s="40"/>
      <c r="Z40" s="40"/>
      <c r="AA40" s="41">
        <f>(AA39 -P37-O37-Q37)*6.35%</f>
        <v>0</v>
      </c>
      <c r="AB40" s="42"/>
      <c r="AC40" s="21"/>
      <c r="AD40" s="21"/>
      <c r="AE40" s="21"/>
    </row>
    <row r="41" spans="1:31" x14ac:dyDescent="0.2">
      <c r="A41" s="38"/>
      <c r="B41" s="39"/>
      <c r="C41" s="35" t="s">
        <v>30</v>
      </c>
      <c r="D41" s="14"/>
      <c r="E41" s="14"/>
      <c r="F41" s="15"/>
      <c r="G41" s="15"/>
      <c r="H41" s="15"/>
      <c r="I41" s="15"/>
      <c r="J41" s="15"/>
      <c r="K41" s="15"/>
      <c r="L41" s="15"/>
      <c r="M41" s="15"/>
      <c r="N41" s="35"/>
      <c r="O41" s="35"/>
      <c r="P41" s="40"/>
      <c r="Q41" s="35"/>
      <c r="R41" s="40"/>
      <c r="S41" s="40"/>
      <c r="T41" s="40"/>
      <c r="U41" s="40"/>
      <c r="V41" s="40"/>
      <c r="W41" s="40"/>
      <c r="X41" s="40"/>
      <c r="Y41" s="40"/>
      <c r="Z41" s="40"/>
      <c r="AA41" s="41">
        <f>AA40+AA39</f>
        <v>0</v>
      </c>
      <c r="AB41" s="42"/>
      <c r="AC41" s="21"/>
      <c r="AD41" s="21"/>
      <c r="AE41" s="21"/>
    </row>
    <row r="42" spans="1:31" x14ac:dyDescent="0.2">
      <c r="A42" s="38"/>
      <c r="B42" s="39"/>
      <c r="C42" s="44" t="s">
        <v>63</v>
      </c>
      <c r="D42" s="45"/>
      <c r="E42" s="14"/>
      <c r="F42" s="15"/>
      <c r="G42" s="15"/>
      <c r="H42" s="15"/>
      <c r="I42" s="15"/>
      <c r="J42" s="15"/>
      <c r="K42" s="15"/>
      <c r="L42" s="15"/>
      <c r="M42" s="15"/>
      <c r="N42" s="35"/>
      <c r="O42" s="46"/>
      <c r="P42" s="40"/>
      <c r="Q42" s="46"/>
      <c r="R42" s="40"/>
      <c r="S42" s="40"/>
      <c r="T42" s="40"/>
      <c r="U42" s="40"/>
      <c r="V42" s="40"/>
      <c r="W42" s="40"/>
      <c r="X42" s="40"/>
      <c r="Y42" s="40"/>
      <c r="Z42" s="40"/>
      <c r="AA42" s="41">
        <f>AA43+AA44+AA46</f>
        <v>0</v>
      </c>
      <c r="AB42" s="42"/>
      <c r="AC42" s="21"/>
      <c r="AD42" s="21"/>
      <c r="AE42" s="21"/>
    </row>
    <row r="43" spans="1:31" x14ac:dyDescent="0.2">
      <c r="A43" s="38"/>
      <c r="B43" s="39"/>
      <c r="C43" s="47" t="s">
        <v>52</v>
      </c>
      <c r="D43" s="28"/>
      <c r="E43" s="14"/>
      <c r="F43" s="15"/>
      <c r="G43" s="15"/>
      <c r="H43" s="15"/>
      <c r="I43" s="15"/>
      <c r="J43" s="15"/>
      <c r="K43" s="15"/>
      <c r="L43" s="15"/>
      <c r="M43" s="15"/>
      <c r="N43" s="35"/>
      <c r="O43" s="43"/>
      <c r="P43" s="40"/>
      <c r="Q43" s="43"/>
      <c r="R43" s="40"/>
      <c r="S43" s="40"/>
      <c r="T43" s="40"/>
      <c r="U43" s="40"/>
      <c r="V43" s="40"/>
      <c r="W43" s="40"/>
      <c r="X43" s="40"/>
      <c r="Y43" s="40"/>
      <c r="Z43" s="40"/>
      <c r="AA43" s="41"/>
      <c r="AB43" s="42"/>
      <c r="AC43" s="21"/>
      <c r="AD43" s="21"/>
      <c r="AE43" s="21"/>
    </row>
    <row r="44" spans="1:31" ht="36" customHeight="1" x14ac:dyDescent="0.2">
      <c r="A44" s="38"/>
      <c r="B44" s="39"/>
      <c r="C44" s="47" t="s">
        <v>31</v>
      </c>
      <c r="D44" s="28"/>
      <c r="E44" s="14"/>
      <c r="F44" s="15"/>
      <c r="G44" s="15"/>
      <c r="H44" s="15"/>
      <c r="I44" s="15"/>
      <c r="J44" s="15"/>
      <c r="K44" s="15"/>
      <c r="L44" s="15"/>
      <c r="M44" s="15"/>
      <c r="N44" s="35"/>
      <c r="O44" s="43"/>
      <c r="P44" s="40"/>
      <c r="Q44" s="43"/>
      <c r="R44" s="40"/>
      <c r="S44" s="40"/>
      <c r="T44" s="40"/>
      <c r="U44" s="40"/>
      <c r="V44" s="40"/>
      <c r="W44" s="40"/>
      <c r="X44" s="40"/>
      <c r="Y44" s="40"/>
      <c r="Z44" s="40"/>
      <c r="AA44" s="41">
        <f>(AA39 -P37-O37-Q37)*1.5%</f>
        <v>0</v>
      </c>
      <c r="AB44" s="42"/>
      <c r="AC44" s="21"/>
      <c r="AD44" s="21"/>
      <c r="AE44" s="21"/>
    </row>
    <row r="45" spans="1:31" ht="16.5" customHeight="1" x14ac:dyDescent="0.2">
      <c r="A45" s="38"/>
      <c r="B45" s="39"/>
      <c r="C45" s="47" t="s">
        <v>64</v>
      </c>
      <c r="D45" s="28"/>
      <c r="E45" s="14"/>
      <c r="F45" s="15"/>
      <c r="G45" s="15"/>
      <c r="H45" s="15"/>
      <c r="I45" s="15"/>
      <c r="J45" s="15"/>
      <c r="K45" s="15"/>
      <c r="L45" s="15"/>
      <c r="M45" s="15"/>
      <c r="N45" s="35"/>
      <c r="O45" s="43"/>
      <c r="P45" s="40"/>
      <c r="Q45" s="43"/>
      <c r="R45" s="40"/>
      <c r="S45" s="40"/>
      <c r="T45" s="40"/>
      <c r="U45" s="40"/>
      <c r="V45" s="40"/>
      <c r="W45" s="40"/>
      <c r="X45" s="40"/>
      <c r="Y45" s="40"/>
      <c r="Z45" s="40"/>
      <c r="AA45" s="41"/>
      <c r="AB45" s="42"/>
      <c r="AC45" s="21"/>
      <c r="AD45" s="21"/>
      <c r="AE45" s="21"/>
    </row>
    <row r="46" spans="1:31" ht="27.6" customHeight="1" x14ac:dyDescent="0.2">
      <c r="A46" s="38"/>
      <c r="B46" s="39"/>
      <c r="C46" s="48" t="s">
        <v>55</v>
      </c>
      <c r="D46" s="49"/>
      <c r="E46" s="14"/>
      <c r="F46" s="15"/>
      <c r="G46" s="15"/>
      <c r="H46" s="15"/>
      <c r="I46" s="15"/>
      <c r="J46" s="15"/>
      <c r="K46" s="15"/>
      <c r="L46" s="15"/>
      <c r="M46" s="15"/>
      <c r="N46" s="35"/>
      <c r="O46" s="43"/>
      <c r="P46" s="40"/>
      <c r="Q46" s="43"/>
      <c r="R46" s="40"/>
      <c r="S46" s="40"/>
      <c r="T46" s="40"/>
      <c r="U46" s="40"/>
      <c r="V46" s="40"/>
      <c r="W46" s="40"/>
      <c r="X46" s="40"/>
      <c r="Y46" s="40"/>
      <c r="Z46" s="40"/>
      <c r="AA46" s="41"/>
      <c r="AB46" s="42"/>
      <c r="AC46" s="21"/>
      <c r="AD46" s="21"/>
      <c r="AE46" s="21"/>
    </row>
    <row r="47" spans="1:31" ht="27.6" customHeight="1" x14ac:dyDescent="0.2">
      <c r="A47" s="38"/>
      <c r="B47" s="39"/>
      <c r="C47" s="48" t="s">
        <v>32</v>
      </c>
      <c r="D47" s="49"/>
      <c r="E47" s="14"/>
      <c r="F47" s="15"/>
      <c r="G47" s="15"/>
      <c r="H47" s="15"/>
      <c r="I47" s="15"/>
      <c r="J47" s="15"/>
      <c r="K47" s="15"/>
      <c r="L47" s="15"/>
      <c r="M47" s="15"/>
      <c r="N47" s="35"/>
      <c r="O47" s="43"/>
      <c r="P47" s="40"/>
      <c r="Q47" s="43"/>
      <c r="R47" s="40"/>
      <c r="S47" s="40"/>
      <c r="T47" s="40"/>
      <c r="U47" s="40"/>
      <c r="V47" s="40"/>
      <c r="W47" s="40"/>
      <c r="X47" s="40"/>
      <c r="Y47" s="40"/>
      <c r="Z47" s="40"/>
      <c r="AA47" s="41">
        <f>AA42+AA41</f>
        <v>0</v>
      </c>
      <c r="AB47" s="42"/>
      <c r="AC47" s="21"/>
      <c r="AD47" s="21"/>
      <c r="AE47" s="21"/>
    </row>
    <row r="48" spans="1:31" x14ac:dyDescent="0.2">
      <c r="A48" s="38"/>
      <c r="B48" s="39"/>
      <c r="C48" s="35" t="s">
        <v>29</v>
      </c>
      <c r="D48" s="28"/>
      <c r="E48" s="14"/>
      <c r="F48" s="15"/>
      <c r="G48" s="15"/>
      <c r="H48" s="15"/>
      <c r="I48" s="15"/>
      <c r="J48" s="15"/>
      <c r="K48" s="15"/>
      <c r="L48" s="15"/>
      <c r="M48" s="15"/>
      <c r="N48" s="35"/>
      <c r="O48" s="43"/>
      <c r="P48" s="40"/>
      <c r="Q48" s="43"/>
      <c r="R48" s="40"/>
      <c r="S48" s="40"/>
      <c r="T48" s="40"/>
      <c r="U48" s="40"/>
      <c r="V48" s="40"/>
      <c r="W48" s="40"/>
      <c r="X48" s="40"/>
      <c r="Y48" s="40"/>
      <c r="Z48" s="40"/>
      <c r="AA48" s="41">
        <f>AA47*0.015</f>
        <v>0</v>
      </c>
      <c r="AB48" s="42"/>
      <c r="AC48" s="21"/>
      <c r="AD48" s="21"/>
      <c r="AE48" s="21"/>
    </row>
    <row r="49" spans="1:31" x14ac:dyDescent="0.2">
      <c r="A49" s="50"/>
      <c r="B49" s="51"/>
      <c r="C49" s="52" t="s">
        <v>33</v>
      </c>
      <c r="D49" s="53"/>
      <c r="E49" s="53"/>
      <c r="F49" s="54"/>
      <c r="G49" s="54"/>
      <c r="H49" s="54"/>
      <c r="I49" s="54"/>
      <c r="J49" s="54"/>
      <c r="K49" s="54"/>
      <c r="L49" s="54"/>
      <c r="M49" s="54"/>
      <c r="N49" s="52"/>
      <c r="O49" s="52"/>
      <c r="P49" s="55"/>
      <c r="Q49" s="52"/>
      <c r="R49" s="55"/>
      <c r="S49" s="55"/>
      <c r="T49" s="55"/>
      <c r="U49" s="55"/>
      <c r="V49" s="55"/>
      <c r="W49" s="55"/>
      <c r="X49" s="55"/>
      <c r="Y49" s="55"/>
      <c r="Z49" s="55"/>
      <c r="AA49" s="56">
        <f>AA48+AA47</f>
        <v>0</v>
      </c>
      <c r="AB49" s="57"/>
      <c r="AC49" s="58"/>
      <c r="AD49" s="58"/>
      <c r="AE49" s="59"/>
    </row>
    <row r="50" spans="1:31" x14ac:dyDescent="0.2">
      <c r="A50" s="50"/>
      <c r="B50" s="51"/>
      <c r="C50" s="60" t="s">
        <v>34</v>
      </c>
      <c r="D50" s="61"/>
      <c r="E50" s="62"/>
      <c r="F50" s="63"/>
      <c r="G50" s="63"/>
      <c r="H50" s="63"/>
      <c r="I50" s="63"/>
      <c r="J50" s="63"/>
      <c r="K50" s="63"/>
      <c r="L50" s="63"/>
      <c r="M50" s="63"/>
      <c r="N50" s="64"/>
      <c r="O50" s="65"/>
      <c r="P50" s="66"/>
      <c r="Q50" s="65"/>
      <c r="R50" s="66"/>
      <c r="S50" s="66"/>
      <c r="T50" s="66"/>
      <c r="U50" s="66"/>
      <c r="V50" s="66"/>
      <c r="W50" s="66"/>
      <c r="X50" s="66"/>
      <c r="Y50" s="66"/>
      <c r="Z50" s="66"/>
      <c r="AA50" s="67"/>
      <c r="AB50" s="68"/>
      <c r="AC50" s="69"/>
      <c r="AD50" s="69"/>
      <c r="AE50" s="70"/>
    </row>
    <row r="51" spans="1:31" ht="12.75" thickBot="1" x14ac:dyDescent="0.25">
      <c r="A51" s="71"/>
      <c r="B51" s="72"/>
      <c r="C51" s="73" t="s">
        <v>35</v>
      </c>
      <c r="D51" s="74"/>
      <c r="E51" s="74"/>
      <c r="F51" s="75"/>
      <c r="G51" s="75"/>
      <c r="H51" s="75"/>
      <c r="I51" s="75"/>
      <c r="J51" s="75"/>
      <c r="K51" s="75"/>
      <c r="L51" s="75"/>
      <c r="M51" s="75"/>
      <c r="N51" s="73"/>
      <c r="O51" s="73"/>
      <c r="P51" s="76"/>
      <c r="Q51" s="73"/>
      <c r="R51" s="76"/>
      <c r="S51" s="76"/>
      <c r="T51" s="76"/>
      <c r="U51" s="76"/>
      <c r="V51" s="76"/>
      <c r="W51" s="76"/>
      <c r="X51" s="76"/>
      <c r="Y51" s="76"/>
      <c r="Z51" s="76"/>
      <c r="AA51" s="77"/>
      <c r="AB51" s="78"/>
      <c r="AC51" s="79"/>
      <c r="AD51" s="79"/>
      <c r="AE51" s="80"/>
    </row>
    <row r="52" spans="1:31" x14ac:dyDescent="0.2">
      <c r="A52" s="38"/>
      <c r="B52" s="39"/>
      <c r="C52" s="81" t="s">
        <v>36</v>
      </c>
      <c r="D52" s="82"/>
      <c r="E52" s="82"/>
      <c r="F52" s="83"/>
      <c r="G52" s="83"/>
      <c r="H52" s="83"/>
      <c r="I52" s="83"/>
      <c r="J52" s="83"/>
      <c r="K52" s="83"/>
      <c r="L52" s="83"/>
      <c r="M52" s="83"/>
      <c r="N52" s="84"/>
      <c r="O52" s="84"/>
      <c r="P52" s="85"/>
      <c r="Q52" s="84"/>
      <c r="R52" s="85"/>
      <c r="S52" s="85"/>
      <c r="T52" s="85"/>
      <c r="U52" s="85"/>
      <c r="V52" s="85"/>
      <c r="W52" s="85"/>
      <c r="X52" s="85"/>
      <c r="Y52" s="85"/>
      <c r="Z52" s="85"/>
      <c r="AA52" s="86"/>
      <c r="AB52" s="42"/>
      <c r="AC52" s="21"/>
      <c r="AD52" s="21"/>
      <c r="AE52" s="87"/>
    </row>
    <row r="53" spans="1:31" x14ac:dyDescent="0.2">
      <c r="A53" s="88"/>
      <c r="B53" s="89"/>
      <c r="C53" s="81" t="s">
        <v>37</v>
      </c>
      <c r="D53" s="90"/>
      <c r="E53" s="90"/>
      <c r="F53" s="91"/>
      <c r="G53" s="91"/>
      <c r="H53" s="91"/>
      <c r="I53" s="91"/>
      <c r="J53" s="91"/>
      <c r="K53" s="91"/>
      <c r="L53" s="91"/>
      <c r="M53" s="91"/>
      <c r="N53" s="92"/>
      <c r="O53" s="92"/>
      <c r="P53" s="93"/>
      <c r="Q53" s="92"/>
      <c r="R53" s="93"/>
      <c r="S53" s="93"/>
      <c r="T53" s="93"/>
      <c r="U53" s="93"/>
      <c r="V53" s="93"/>
      <c r="W53" s="93"/>
      <c r="X53" s="93"/>
      <c r="Y53" s="93"/>
      <c r="Z53" s="93"/>
      <c r="AA53" s="94"/>
      <c r="AB53" s="95"/>
      <c r="AC53" s="96"/>
      <c r="AD53" s="96"/>
      <c r="AE53" s="97"/>
    </row>
    <row r="54" spans="1:31" ht="12.75" thickBot="1" x14ac:dyDescent="0.25">
      <c r="A54" s="98"/>
      <c r="B54" s="99"/>
      <c r="C54" s="100"/>
      <c r="D54" s="101"/>
      <c r="E54" s="101"/>
      <c r="F54" s="102"/>
      <c r="G54" s="102"/>
      <c r="H54" s="102"/>
      <c r="I54" s="102"/>
      <c r="J54" s="102"/>
      <c r="K54" s="102"/>
      <c r="L54" s="102"/>
      <c r="M54" s="102"/>
      <c r="N54" s="100"/>
      <c r="O54" s="100"/>
      <c r="P54" s="103"/>
      <c r="Q54" s="100"/>
      <c r="R54" s="103"/>
      <c r="S54" s="103"/>
      <c r="T54" s="103"/>
      <c r="U54" s="103"/>
      <c r="V54" s="103"/>
      <c r="W54" s="103"/>
      <c r="X54" s="103"/>
      <c r="Y54" s="103"/>
      <c r="Z54" s="103"/>
      <c r="AA54" s="104"/>
      <c r="AB54" s="105"/>
      <c r="AC54" s="106"/>
      <c r="AD54" s="106"/>
      <c r="AE54" s="107"/>
    </row>
    <row r="55" spans="1:31" ht="9.75" customHeight="1" x14ac:dyDescent="0.2">
      <c r="A55" s="108"/>
      <c r="B55" s="109"/>
      <c r="C55" s="110"/>
      <c r="D55" s="111"/>
      <c r="E55" s="111"/>
      <c r="F55" s="112"/>
      <c r="G55" s="112"/>
      <c r="H55" s="112"/>
      <c r="I55" s="112"/>
      <c r="J55" s="112"/>
      <c r="K55" s="112"/>
      <c r="L55" s="112"/>
      <c r="M55" s="112"/>
      <c r="N55" s="113"/>
      <c r="O55" s="113"/>
      <c r="P55" s="114"/>
      <c r="Q55" s="113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</row>
    <row r="56" spans="1:31" ht="12.75" hidden="1" customHeight="1" x14ac:dyDescent="0.2">
      <c r="C56" s="260"/>
      <c r="D56" s="261"/>
      <c r="E56" s="264" t="s">
        <v>49</v>
      </c>
      <c r="F56" s="270" t="s">
        <v>38</v>
      </c>
      <c r="G56" s="271"/>
      <c r="H56" s="271"/>
      <c r="I56" s="112"/>
      <c r="J56" s="112"/>
      <c r="K56" s="112"/>
      <c r="L56" s="266"/>
      <c r="M56" s="267"/>
      <c r="N56" s="267"/>
      <c r="O56" s="267"/>
      <c r="P56" s="267"/>
      <c r="Q56" s="267"/>
      <c r="R56" s="267"/>
      <c r="S56" s="114"/>
    </row>
    <row r="57" spans="1:31" ht="22.5" hidden="1" customHeight="1" x14ac:dyDescent="0.2">
      <c r="C57" s="262"/>
      <c r="D57" s="263"/>
      <c r="E57" s="265"/>
      <c r="F57" s="115">
        <v>2015</v>
      </c>
      <c r="G57" s="115">
        <v>2016</v>
      </c>
      <c r="H57" s="116">
        <v>2017</v>
      </c>
      <c r="I57" s="117"/>
      <c r="J57" s="117"/>
      <c r="K57" s="117"/>
      <c r="L57" s="266"/>
      <c r="M57" s="117"/>
      <c r="N57" s="118"/>
      <c r="O57" s="118"/>
      <c r="P57" s="118"/>
      <c r="Q57" s="118"/>
      <c r="R57" s="118"/>
    </row>
    <row r="58" spans="1:31" ht="29.25" hidden="1" customHeight="1" x14ac:dyDescent="0.2">
      <c r="C58" s="268" t="s">
        <v>39</v>
      </c>
      <c r="D58" s="269"/>
      <c r="E58" s="119"/>
      <c r="F58" s="119"/>
      <c r="G58" s="119"/>
      <c r="H58" s="119"/>
      <c r="I58" s="120"/>
      <c r="J58" s="120"/>
      <c r="K58" s="120"/>
      <c r="L58" s="121"/>
      <c r="M58" s="120"/>
      <c r="N58" s="122"/>
      <c r="O58" s="122"/>
      <c r="P58" s="123"/>
      <c r="Q58" s="122"/>
      <c r="R58" s="122"/>
    </row>
    <row r="59" spans="1:31" x14ac:dyDescent="0.2">
      <c r="A59" s="108"/>
      <c r="B59" s="109"/>
      <c r="C59" s="124"/>
      <c r="D59" s="125"/>
      <c r="E59" s="125"/>
      <c r="F59" s="125"/>
      <c r="G59" s="108"/>
      <c r="H59" s="108"/>
      <c r="I59" s="108"/>
      <c r="J59" s="108"/>
      <c r="K59" s="108"/>
      <c r="L59" s="108"/>
      <c r="M59" s="108"/>
      <c r="N59" s="109"/>
      <c r="O59" s="109"/>
      <c r="P59" s="109"/>
      <c r="Q59" s="109"/>
      <c r="R59" s="126"/>
      <c r="S59" s="123"/>
      <c r="T59" s="123"/>
      <c r="U59" s="123"/>
      <c r="V59" s="123"/>
      <c r="W59" s="123"/>
      <c r="X59" s="123"/>
      <c r="Y59" s="126"/>
      <c r="Z59" s="127"/>
      <c r="AA59" s="126"/>
      <c r="AB59" s="126"/>
    </row>
    <row r="60" spans="1:31" x14ac:dyDescent="0.2">
      <c r="A60" s="128"/>
      <c r="B60" s="129"/>
      <c r="C60" s="129"/>
      <c r="D60" s="130"/>
      <c r="E60" s="131" t="s">
        <v>40</v>
      </c>
      <c r="F60" s="258"/>
      <c r="G60" s="258"/>
      <c r="H60" s="258"/>
      <c r="I60" s="258"/>
      <c r="J60" s="258"/>
      <c r="K60" s="117"/>
      <c r="L60" s="132"/>
      <c r="M60" s="132"/>
      <c r="N60" s="123"/>
      <c r="O60" s="126"/>
      <c r="P60" s="127"/>
      <c r="Q60" s="126"/>
    </row>
    <row r="61" spans="1:31" x14ac:dyDescent="0.2">
      <c r="A61" s="11">
        <v>1</v>
      </c>
      <c r="B61" s="133"/>
      <c r="C61" s="134" t="s">
        <v>155</v>
      </c>
      <c r="D61" s="11" t="s">
        <v>41</v>
      </c>
      <c r="E61" s="131"/>
      <c r="F61" s="117"/>
      <c r="G61" s="117"/>
      <c r="H61" s="117"/>
      <c r="I61" s="117"/>
      <c r="J61" s="117"/>
      <c r="K61" s="117"/>
      <c r="L61" s="132"/>
      <c r="M61" s="132"/>
      <c r="N61" s="123"/>
      <c r="O61" s="126"/>
      <c r="P61" s="127"/>
      <c r="Q61" s="126"/>
    </row>
    <row r="62" spans="1:31" x14ac:dyDescent="0.2">
      <c r="A62" s="11">
        <v>2</v>
      </c>
      <c r="B62" s="133"/>
      <c r="C62" s="134" t="s">
        <v>42</v>
      </c>
      <c r="D62" s="11"/>
      <c r="E62" s="131"/>
      <c r="F62" s="135"/>
      <c r="G62" s="135"/>
      <c r="H62" s="135"/>
      <c r="I62" s="135"/>
      <c r="J62" s="135"/>
      <c r="K62" s="135"/>
      <c r="L62" s="132"/>
      <c r="M62" s="132"/>
      <c r="N62" s="123"/>
      <c r="O62" s="126"/>
      <c r="P62" s="127"/>
      <c r="Q62" s="126"/>
    </row>
    <row r="63" spans="1:31" x14ac:dyDescent="0.2">
      <c r="A63" s="11">
        <v>3</v>
      </c>
      <c r="B63" s="133"/>
      <c r="C63" s="134" t="s">
        <v>43</v>
      </c>
      <c r="D63" s="11"/>
      <c r="E63" s="136"/>
      <c r="F63" s="121"/>
      <c r="G63" s="121"/>
      <c r="H63" s="132"/>
      <c r="I63" s="132"/>
      <c r="J63" s="132"/>
      <c r="K63" s="132"/>
      <c r="L63" s="132"/>
      <c r="M63" s="132"/>
      <c r="N63" s="123"/>
      <c r="O63" s="126"/>
      <c r="P63" s="127"/>
      <c r="Q63" s="126"/>
    </row>
    <row r="64" spans="1:31" x14ac:dyDescent="0.2">
      <c r="A64" s="11">
        <v>4</v>
      </c>
      <c r="B64" s="133"/>
      <c r="C64" s="134" t="s">
        <v>44</v>
      </c>
      <c r="D64" s="11" t="s">
        <v>45</v>
      </c>
      <c r="E64" s="137">
        <f>L37/(H37+J37)*0.85</f>
        <v>0.97750000445347518</v>
      </c>
      <c r="F64" s="121"/>
      <c r="G64" s="121"/>
      <c r="H64" s="132"/>
      <c r="I64" s="132"/>
      <c r="J64" s="132"/>
      <c r="K64" s="132"/>
      <c r="L64" s="132"/>
      <c r="M64" s="132"/>
      <c r="N64" s="123"/>
      <c r="O64" s="126"/>
      <c r="P64" s="127"/>
      <c r="Q64" s="126"/>
    </row>
    <row r="65" spans="1:31" x14ac:dyDescent="0.2">
      <c r="A65" s="11">
        <v>5</v>
      </c>
      <c r="B65" s="133"/>
      <c r="C65" s="134" t="s">
        <v>46</v>
      </c>
      <c r="D65" s="11" t="s">
        <v>45</v>
      </c>
      <c r="E65" s="119">
        <v>50</v>
      </c>
      <c r="F65" s="121"/>
      <c r="G65" s="121"/>
      <c r="H65" s="132"/>
      <c r="I65" s="132"/>
      <c r="J65" s="132"/>
      <c r="K65" s="132"/>
      <c r="L65" s="132"/>
      <c r="M65" s="132"/>
      <c r="N65" s="123"/>
      <c r="O65" s="126"/>
      <c r="P65" s="127"/>
      <c r="Q65" s="126"/>
    </row>
    <row r="66" spans="1:31" x14ac:dyDescent="0.2">
      <c r="A66" s="108"/>
      <c r="B66" s="138"/>
      <c r="C66" s="139"/>
      <c r="D66" s="108"/>
      <c r="E66" s="108"/>
      <c r="F66" s="108"/>
      <c r="Q66" s="109"/>
      <c r="R66" s="126"/>
      <c r="S66" s="126"/>
      <c r="T66" s="126"/>
      <c r="U66" s="123"/>
      <c r="V66" s="123"/>
      <c r="W66" s="123"/>
      <c r="X66" s="123"/>
      <c r="Y66" s="123"/>
      <c r="Z66" s="123"/>
      <c r="AA66" s="123"/>
      <c r="AB66" s="123"/>
      <c r="AC66" s="126"/>
      <c r="AD66" s="127"/>
      <c r="AE66" s="126"/>
    </row>
    <row r="67" spans="1:31" x14ac:dyDescent="0.2">
      <c r="A67" s="259" t="s">
        <v>54</v>
      </c>
      <c r="B67" s="259"/>
      <c r="C67" s="259"/>
      <c r="D67" s="259"/>
      <c r="E67" s="259"/>
      <c r="F67" s="259"/>
      <c r="G67" s="259"/>
      <c r="H67" s="259"/>
      <c r="I67" s="259"/>
      <c r="J67" s="259"/>
      <c r="K67" s="259"/>
      <c r="L67" s="259"/>
      <c r="M67" s="259"/>
      <c r="N67" s="259"/>
      <c r="O67" s="259"/>
      <c r="P67" s="259"/>
      <c r="Q67" s="259"/>
      <c r="R67" s="259"/>
      <c r="S67" s="259"/>
      <c r="T67" s="259"/>
      <c r="U67" s="259"/>
      <c r="V67" s="259"/>
      <c r="W67" s="259"/>
      <c r="X67" s="259"/>
      <c r="Y67" s="259"/>
      <c r="Z67" s="259"/>
      <c r="AA67" s="259"/>
      <c r="AB67" s="259"/>
      <c r="AC67" s="259"/>
      <c r="AD67" s="259"/>
      <c r="AE67" s="259"/>
    </row>
    <row r="68" spans="1:31" x14ac:dyDescent="0.2">
      <c r="A68" s="1" t="s">
        <v>47</v>
      </c>
      <c r="B68" s="2"/>
    </row>
    <row r="69" spans="1:31" x14ac:dyDescent="0.2">
      <c r="A69" s="1" t="s">
        <v>57</v>
      </c>
      <c r="B69" s="2"/>
    </row>
    <row r="70" spans="1:31" x14ac:dyDescent="0.2">
      <c r="A70" s="1" t="s">
        <v>56</v>
      </c>
      <c r="B70" s="2"/>
    </row>
    <row r="71" spans="1:31" x14ac:dyDescent="0.2">
      <c r="A71" s="1"/>
      <c r="B71" s="2"/>
    </row>
    <row r="74" spans="1:31" x14ac:dyDescent="0.2">
      <c r="C74" s="140"/>
    </row>
  </sheetData>
  <mergeCells count="42">
    <mergeCell ref="Q8:R8"/>
    <mergeCell ref="K8:K9"/>
    <mergeCell ref="AA7:AA9"/>
    <mergeCell ref="A4:AA4"/>
    <mergeCell ref="AC7:AC9"/>
    <mergeCell ref="V7:V9"/>
    <mergeCell ref="W7:W9"/>
    <mergeCell ref="X7:X9"/>
    <mergeCell ref="Y7:Y9"/>
    <mergeCell ref="Z7:Z9"/>
    <mergeCell ref="AB7:AB9"/>
    <mergeCell ref="A6:A9"/>
    <mergeCell ref="D6:D9"/>
    <mergeCell ref="E6:E9"/>
    <mergeCell ref="F6:M6"/>
    <mergeCell ref="F7:F9"/>
    <mergeCell ref="G7:M7"/>
    <mergeCell ref="N7:N9"/>
    <mergeCell ref="O7:R7"/>
    <mergeCell ref="S7:S9"/>
    <mergeCell ref="T7:T9"/>
    <mergeCell ref="J8:J9"/>
    <mergeCell ref="L8:L9"/>
    <mergeCell ref="M8:M9"/>
    <mergeCell ref="O8:P8"/>
    <mergeCell ref="B6:C9"/>
    <mergeCell ref="AC3:AE3"/>
    <mergeCell ref="F60:J60"/>
    <mergeCell ref="A67:AE67"/>
    <mergeCell ref="C56:D57"/>
    <mergeCell ref="E56:E57"/>
    <mergeCell ref="L56:L57"/>
    <mergeCell ref="M56:R56"/>
    <mergeCell ref="C58:D58"/>
    <mergeCell ref="F56:H56"/>
    <mergeCell ref="AD7:AD9"/>
    <mergeCell ref="AE7:AE9"/>
    <mergeCell ref="G8:G9"/>
    <mergeCell ref="H8:H9"/>
    <mergeCell ref="I8:I9"/>
    <mergeCell ref="U7:U9"/>
    <mergeCell ref="N6:AA6"/>
  </mergeCells>
  <pageMargins left="0.19685039370078741" right="0.19685039370078741" top="0.78740157480314965" bottom="0.19685039370078741" header="0" footer="0"/>
  <pageSetup paperSize="9" scale="38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zoomScaleNormal="100" zoomScaleSheetLayoutView="100" workbookViewId="0">
      <selection activeCell="A30" sqref="A30:XFD30"/>
    </sheetView>
  </sheetViews>
  <sheetFormatPr defaultRowHeight="12" x14ac:dyDescent="0.2"/>
  <cols>
    <col min="1" max="1" width="29.7109375" style="154" customWidth="1"/>
    <col min="2" max="2" width="25.140625" style="154" customWidth="1"/>
    <col min="3" max="3" width="7.140625" style="154" customWidth="1"/>
    <col min="4" max="4" width="11.5703125" style="154" customWidth="1"/>
    <col min="5" max="5" width="9.7109375" style="154" customWidth="1"/>
    <col min="6" max="6" width="8.28515625" style="154" customWidth="1"/>
    <col min="7" max="7" width="8.42578125" style="154" customWidth="1"/>
    <col min="8" max="8" width="11.5703125" style="154" customWidth="1"/>
    <col min="9" max="9" width="8.7109375" style="154" customWidth="1"/>
    <col min="10" max="10" width="11.7109375" style="154" customWidth="1"/>
    <col min="11" max="16384" width="9.140625" style="154"/>
  </cols>
  <sheetData>
    <row r="1" spans="1:16" x14ac:dyDescent="0.2">
      <c r="J1" s="215" t="s">
        <v>158</v>
      </c>
    </row>
    <row r="3" spans="1:16" x14ac:dyDescent="0.2">
      <c r="A3" s="155" t="s">
        <v>157</v>
      </c>
      <c r="B3" s="155"/>
      <c r="C3" s="155"/>
      <c r="D3" s="155"/>
      <c r="E3" s="155"/>
      <c r="I3" s="324"/>
      <c r="J3" s="324"/>
    </row>
    <row r="4" spans="1:16" s="157" customFormat="1" x14ac:dyDescent="0.2">
      <c r="A4" s="156" t="s">
        <v>101</v>
      </c>
    </row>
    <row r="5" spans="1:16" s="157" customFormat="1" x14ac:dyDescent="0.2">
      <c r="A5" s="156"/>
    </row>
    <row r="6" spans="1:16" x14ac:dyDescent="0.2">
      <c r="A6" s="325" t="s">
        <v>118</v>
      </c>
      <c r="B6" s="325"/>
      <c r="C6" s="325"/>
      <c r="D6" s="325"/>
      <c r="E6" s="325"/>
      <c r="F6" s="325"/>
      <c r="G6" s="325"/>
      <c r="H6" s="325"/>
      <c r="I6" s="325"/>
      <c r="J6" s="325"/>
    </row>
    <row r="7" spans="1:16" ht="15" customHeight="1" x14ac:dyDescent="0.2">
      <c r="A7" s="326" t="s">
        <v>65</v>
      </c>
      <c r="B7" s="326"/>
      <c r="C7" s="326"/>
      <c r="D7" s="326"/>
      <c r="E7" s="326"/>
      <c r="F7" s="326"/>
      <c r="G7" s="326"/>
      <c r="H7" s="326"/>
      <c r="I7" s="326"/>
      <c r="J7" s="326"/>
      <c r="K7" s="158"/>
      <c r="L7" s="158"/>
      <c r="M7" s="158"/>
      <c r="N7" s="159"/>
      <c r="O7" s="159"/>
      <c r="P7" s="159"/>
    </row>
    <row r="8" spans="1:16" ht="15" customHeight="1" x14ac:dyDescent="0.2">
      <c r="A8" s="327"/>
      <c r="B8" s="327"/>
      <c r="C8" s="327"/>
      <c r="D8" s="327"/>
      <c r="E8" s="327"/>
      <c r="F8" s="327"/>
      <c r="G8" s="327"/>
      <c r="H8" s="327"/>
      <c r="I8" s="327"/>
      <c r="J8" s="327"/>
      <c r="K8" s="158"/>
      <c r="L8" s="158"/>
      <c r="M8" s="158"/>
    </row>
    <row r="9" spans="1:16" s="168" customFormat="1" ht="21" x14ac:dyDescent="0.2">
      <c r="A9" s="169" t="s">
        <v>119</v>
      </c>
      <c r="B9" s="169" t="s">
        <v>120</v>
      </c>
      <c r="C9" s="169" t="s">
        <v>121</v>
      </c>
      <c r="D9" s="169" t="s">
        <v>159</v>
      </c>
      <c r="E9" s="169" t="s">
        <v>122</v>
      </c>
      <c r="F9" s="169" t="s">
        <v>123</v>
      </c>
      <c r="G9" s="169" t="s">
        <v>124</v>
      </c>
      <c r="H9" s="169" t="s">
        <v>125</v>
      </c>
      <c r="I9" s="169" t="s">
        <v>126</v>
      </c>
      <c r="J9" s="169" t="s">
        <v>127</v>
      </c>
    </row>
    <row r="10" spans="1:16" s="168" customFormat="1" ht="10.5" x14ac:dyDescent="0.2">
      <c r="A10" s="170">
        <v>1</v>
      </c>
      <c r="B10" s="170">
        <v>2</v>
      </c>
      <c r="C10" s="170">
        <v>3</v>
      </c>
      <c r="D10" s="170">
        <v>4</v>
      </c>
      <c r="E10" s="170">
        <v>5</v>
      </c>
      <c r="F10" s="170">
        <v>6</v>
      </c>
      <c r="G10" s="170">
        <v>7</v>
      </c>
      <c r="H10" s="170">
        <v>8</v>
      </c>
      <c r="I10" s="170">
        <v>9</v>
      </c>
      <c r="J10" s="170">
        <v>10</v>
      </c>
    </row>
    <row r="11" spans="1:16" x14ac:dyDescent="0.2">
      <c r="A11" s="172"/>
      <c r="B11" s="160"/>
      <c r="C11" s="161"/>
      <c r="D11" s="161"/>
      <c r="E11" s="161"/>
      <c r="F11" s="162"/>
      <c r="G11" s="162"/>
      <c r="H11" s="162"/>
      <c r="I11" s="161"/>
      <c r="J11" s="162"/>
    </row>
    <row r="12" spans="1:16" ht="25.5" customHeight="1" x14ac:dyDescent="0.2">
      <c r="A12" s="172"/>
      <c r="B12" s="160"/>
      <c r="C12" s="161"/>
      <c r="D12" s="161"/>
      <c r="E12" s="161"/>
      <c r="F12" s="162"/>
      <c r="G12" s="162"/>
      <c r="H12" s="162"/>
      <c r="I12" s="161"/>
      <c r="J12" s="162"/>
    </row>
    <row r="13" spans="1:16" ht="25.5" customHeight="1" x14ac:dyDescent="0.2">
      <c r="A13" s="172"/>
      <c r="B13" s="160"/>
      <c r="C13" s="161"/>
      <c r="D13" s="161"/>
      <c r="E13" s="161"/>
      <c r="F13" s="162"/>
      <c r="G13" s="162"/>
      <c r="H13" s="162"/>
      <c r="I13" s="161"/>
      <c r="J13" s="162"/>
    </row>
    <row r="14" spans="1:16" ht="25.5" customHeight="1" x14ac:dyDescent="0.2">
      <c r="A14" s="172"/>
      <c r="B14" s="160"/>
      <c r="C14" s="161"/>
      <c r="D14" s="161"/>
      <c r="E14" s="161"/>
      <c r="F14" s="162"/>
      <c r="G14" s="162"/>
      <c r="H14" s="162"/>
      <c r="I14" s="161"/>
      <c r="J14" s="162"/>
    </row>
    <row r="15" spans="1:16" x14ac:dyDescent="0.2">
      <c r="A15" s="172"/>
      <c r="B15" s="160"/>
      <c r="C15" s="161"/>
      <c r="D15" s="161"/>
      <c r="E15" s="161"/>
      <c r="F15" s="162"/>
      <c r="G15" s="162"/>
      <c r="H15" s="162"/>
      <c r="I15" s="161"/>
      <c r="J15" s="162"/>
    </row>
    <row r="16" spans="1:16" ht="12.75" customHeight="1" x14ac:dyDescent="0.2">
      <c r="A16" s="163"/>
      <c r="B16" s="160"/>
      <c r="C16" s="161"/>
      <c r="D16" s="161"/>
      <c r="E16" s="161"/>
      <c r="F16" s="162"/>
      <c r="G16" s="162"/>
      <c r="H16" s="162"/>
      <c r="I16" s="161"/>
      <c r="J16" s="162"/>
    </row>
    <row r="17" spans="1:10" ht="12.75" customHeight="1" x14ac:dyDescent="0.2">
      <c r="A17" s="163"/>
      <c r="B17" s="160"/>
      <c r="C17" s="161"/>
      <c r="D17" s="161"/>
      <c r="E17" s="161"/>
      <c r="F17" s="162"/>
      <c r="G17" s="162"/>
      <c r="H17" s="162"/>
      <c r="I17" s="161"/>
      <c r="J17" s="162"/>
    </row>
    <row r="18" spans="1:10" ht="12.75" customHeight="1" x14ac:dyDescent="0.2">
      <c r="A18" s="163"/>
      <c r="B18" s="160"/>
      <c r="C18" s="161"/>
      <c r="D18" s="161"/>
      <c r="E18" s="161"/>
      <c r="F18" s="162"/>
      <c r="G18" s="162"/>
      <c r="H18" s="162"/>
      <c r="I18" s="161"/>
      <c r="J18" s="162"/>
    </row>
    <row r="19" spans="1:10" ht="12.75" customHeight="1" x14ac:dyDescent="0.2">
      <c r="A19" s="163"/>
      <c r="B19" s="160"/>
      <c r="C19" s="161"/>
      <c r="D19" s="161"/>
      <c r="E19" s="161"/>
      <c r="F19" s="162"/>
      <c r="G19" s="162"/>
      <c r="H19" s="162"/>
      <c r="I19" s="161"/>
      <c r="J19" s="162"/>
    </row>
    <row r="20" spans="1:10" ht="12.75" customHeight="1" x14ac:dyDescent="0.2">
      <c r="A20" s="163"/>
      <c r="B20" s="160"/>
      <c r="C20" s="161"/>
      <c r="D20" s="161"/>
      <c r="E20" s="161"/>
      <c r="F20" s="162"/>
      <c r="G20" s="162"/>
      <c r="H20" s="162"/>
      <c r="I20" s="161"/>
      <c r="J20" s="162"/>
    </row>
    <row r="21" spans="1:10" ht="12.75" customHeight="1" x14ac:dyDescent="0.2">
      <c r="A21" s="163"/>
      <c r="B21" s="160"/>
      <c r="C21" s="161"/>
      <c r="D21" s="161"/>
      <c r="E21" s="161"/>
      <c r="F21" s="162"/>
      <c r="G21" s="162"/>
      <c r="H21" s="162"/>
      <c r="I21" s="161"/>
      <c r="J21" s="162"/>
    </row>
    <row r="22" spans="1:10" x14ac:dyDescent="0.2">
      <c r="A22" s="163"/>
      <c r="B22" s="160"/>
      <c r="C22" s="161"/>
      <c r="D22" s="161"/>
      <c r="E22" s="161"/>
      <c r="F22" s="162"/>
      <c r="G22" s="162"/>
      <c r="H22" s="162"/>
      <c r="I22" s="161"/>
      <c r="J22" s="162"/>
    </row>
    <row r="23" spans="1:10" x14ac:dyDescent="0.2">
      <c r="A23" s="163"/>
      <c r="B23" s="160"/>
      <c r="C23" s="161"/>
      <c r="D23" s="161"/>
      <c r="E23" s="161"/>
      <c r="F23" s="162"/>
      <c r="G23" s="162"/>
      <c r="H23" s="162"/>
      <c r="I23" s="161"/>
      <c r="J23" s="162"/>
    </row>
    <row r="24" spans="1:10" ht="26.25" customHeight="1" x14ac:dyDescent="0.2">
      <c r="A24" s="164"/>
      <c r="B24" s="160"/>
      <c r="C24" s="161"/>
      <c r="D24" s="161"/>
      <c r="E24" s="161"/>
      <c r="F24" s="162"/>
      <c r="G24" s="162"/>
      <c r="H24" s="162"/>
      <c r="I24" s="161"/>
      <c r="J24" s="162"/>
    </row>
    <row r="25" spans="1:10" ht="26.25" customHeight="1" x14ac:dyDescent="0.2">
      <c r="A25" s="164"/>
      <c r="B25" s="160"/>
      <c r="C25" s="161"/>
      <c r="D25" s="161"/>
      <c r="E25" s="161"/>
      <c r="F25" s="162"/>
      <c r="G25" s="162"/>
      <c r="H25" s="162"/>
      <c r="I25" s="161"/>
      <c r="J25" s="162"/>
    </row>
    <row r="26" spans="1:10" ht="12" customHeight="1" x14ac:dyDescent="0.2">
      <c r="A26" s="173" t="s">
        <v>128</v>
      </c>
      <c r="B26" s="173"/>
      <c r="C26" s="173"/>
      <c r="D26" s="173"/>
      <c r="E26" s="173"/>
      <c r="F26" s="173"/>
      <c r="G26" s="173"/>
      <c r="H26" s="173"/>
      <c r="I26" s="173"/>
      <c r="J26" s="171"/>
    </row>
    <row r="29" spans="1:10" ht="12.75" customHeight="1" x14ac:dyDescent="0.2">
      <c r="A29" s="165" t="s">
        <v>68</v>
      </c>
      <c r="B29" s="166"/>
      <c r="C29" s="322" t="s">
        <v>69</v>
      </c>
      <c r="D29" s="322"/>
      <c r="E29" s="166"/>
      <c r="F29" s="322" t="s">
        <v>70</v>
      </c>
      <c r="G29" s="322"/>
      <c r="H29" s="322"/>
    </row>
    <row r="30" spans="1:10" s="222" customFormat="1" ht="11.25" x14ac:dyDescent="0.2">
      <c r="A30" s="221"/>
      <c r="B30" s="221"/>
      <c r="C30" s="221"/>
      <c r="D30" s="221"/>
      <c r="E30" s="221"/>
      <c r="F30" s="323" t="s">
        <v>71</v>
      </c>
      <c r="G30" s="323"/>
      <c r="H30" s="323"/>
    </row>
    <row r="31" spans="1:10" x14ac:dyDescent="0.2">
      <c r="G31" s="153"/>
    </row>
    <row r="32" spans="1:10" x14ac:dyDescent="0.2">
      <c r="G32" s="153"/>
    </row>
    <row r="33" spans="7:7" x14ac:dyDescent="0.2">
      <c r="G33" s="153"/>
    </row>
    <row r="34" spans="7:7" x14ac:dyDescent="0.2">
      <c r="G34" s="153"/>
    </row>
    <row r="35" spans="7:7" x14ac:dyDescent="0.2">
      <c r="G35" s="153"/>
    </row>
    <row r="36" spans="7:7" x14ac:dyDescent="0.2">
      <c r="G36" s="153"/>
    </row>
    <row r="37" spans="7:7" x14ac:dyDescent="0.2">
      <c r="G37" s="153"/>
    </row>
    <row r="38" spans="7:7" x14ac:dyDescent="0.2">
      <c r="G38" s="167"/>
    </row>
  </sheetData>
  <mergeCells count="7">
    <mergeCell ref="C29:D29"/>
    <mergeCell ref="F29:H29"/>
    <mergeCell ref="F30:H30"/>
    <mergeCell ref="I3:J3"/>
    <mergeCell ref="A6:J6"/>
    <mergeCell ref="A7:J7"/>
    <mergeCell ref="A8:J8"/>
  </mergeCells>
  <pageMargins left="0.39370078740157483" right="0.39370078740157483" top="0.78740157480314965" bottom="0.39370078740157483" header="0.51181102362204722" footer="0.51181102362204722"/>
  <pageSetup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Zeros="0" zoomScale="98" zoomScaleNormal="100" workbookViewId="0">
      <selection activeCell="A36" sqref="A36:XFD36"/>
    </sheetView>
  </sheetViews>
  <sheetFormatPr defaultRowHeight="12" x14ac:dyDescent="0.2"/>
  <cols>
    <col min="1" max="1" width="3.5703125" style="175" customWidth="1"/>
    <col min="2" max="2" width="39.140625" style="175" customWidth="1"/>
    <col min="3" max="3" width="13.7109375" style="177" customWidth="1"/>
    <col min="4" max="4" width="11.7109375" style="177" customWidth="1"/>
    <col min="5" max="5" width="6.140625" style="177" customWidth="1"/>
    <col min="6" max="6" width="9.140625" style="177"/>
    <col min="7" max="7" width="7.85546875" style="177" customWidth="1"/>
    <col min="8" max="8" width="6.28515625" style="177" customWidth="1"/>
    <col min="9" max="9" width="7" style="177" customWidth="1"/>
    <col min="10" max="10" width="6.7109375" style="177" customWidth="1"/>
    <col min="11" max="11" width="9.85546875" style="177" customWidth="1"/>
    <col min="12" max="12" width="7.42578125" style="177" customWidth="1"/>
    <col min="13" max="13" width="10.85546875" style="177" customWidth="1"/>
    <col min="14" max="16384" width="9.140625" style="175"/>
  </cols>
  <sheetData>
    <row r="1" spans="1:13" x14ac:dyDescent="0.2">
      <c r="M1" s="214" t="s">
        <v>161</v>
      </c>
    </row>
    <row r="3" spans="1:13" x14ac:dyDescent="0.2">
      <c r="A3" s="174" t="s">
        <v>160</v>
      </c>
      <c r="C3" s="176"/>
      <c r="D3" s="176"/>
      <c r="K3" s="328"/>
      <c r="L3" s="328"/>
      <c r="M3" s="328"/>
    </row>
    <row r="4" spans="1:13" x14ac:dyDescent="0.2">
      <c r="A4" s="174" t="s">
        <v>101</v>
      </c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</row>
    <row r="7" spans="1:13" x14ac:dyDescent="0.2">
      <c r="A7" s="333" t="s">
        <v>129</v>
      </c>
      <c r="B7" s="333"/>
      <c r="C7" s="333"/>
      <c r="D7" s="333"/>
      <c r="E7" s="333"/>
      <c r="F7" s="333"/>
      <c r="G7" s="333"/>
      <c r="H7" s="333"/>
      <c r="I7" s="333"/>
      <c r="J7" s="333"/>
      <c r="K7" s="333"/>
      <c r="L7" s="333"/>
      <c r="M7" s="333"/>
    </row>
    <row r="8" spans="1:13" x14ac:dyDescent="0.2">
      <c r="A8" s="326" t="s">
        <v>65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</row>
    <row r="9" spans="1:13" x14ac:dyDescent="0.2">
      <c r="A9" s="327"/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</row>
    <row r="10" spans="1:13" s="204" customFormat="1" ht="10.5" x14ac:dyDescent="0.15">
      <c r="A10" s="331" t="s">
        <v>103</v>
      </c>
      <c r="B10" s="331" t="s">
        <v>130</v>
      </c>
      <c r="C10" s="331" t="s">
        <v>131</v>
      </c>
      <c r="D10" s="331" t="s">
        <v>132</v>
      </c>
      <c r="E10" s="331" t="s">
        <v>126</v>
      </c>
      <c r="F10" s="331" t="s">
        <v>133</v>
      </c>
      <c r="G10" s="331" t="s">
        <v>134</v>
      </c>
      <c r="H10" s="331" t="s">
        <v>135</v>
      </c>
      <c r="I10" s="331"/>
      <c r="J10" s="331"/>
      <c r="K10" s="331" t="s">
        <v>136</v>
      </c>
      <c r="L10" s="331"/>
      <c r="M10" s="332" t="s">
        <v>137</v>
      </c>
    </row>
    <row r="11" spans="1:13" s="206" customFormat="1" ht="42" customHeight="1" x14ac:dyDescent="0.2">
      <c r="A11" s="331"/>
      <c r="B11" s="331"/>
      <c r="C11" s="331"/>
      <c r="D11" s="331"/>
      <c r="E11" s="331"/>
      <c r="F11" s="331"/>
      <c r="G11" s="331"/>
      <c r="H11" s="205" t="s">
        <v>138</v>
      </c>
      <c r="I11" s="205" t="s">
        <v>139</v>
      </c>
      <c r="J11" s="205" t="s">
        <v>140</v>
      </c>
      <c r="K11" s="205" t="s">
        <v>141</v>
      </c>
      <c r="L11" s="205" t="s">
        <v>142</v>
      </c>
      <c r="M11" s="332"/>
    </row>
    <row r="12" spans="1:13" s="207" customFormat="1" ht="10.5" x14ac:dyDescent="0.2">
      <c r="A12" s="205" t="s">
        <v>66</v>
      </c>
      <c r="B12" s="205" t="s">
        <v>143</v>
      </c>
      <c r="C12" s="205" t="s">
        <v>67</v>
      </c>
      <c r="D12" s="205" t="s">
        <v>144</v>
      </c>
      <c r="E12" s="205" t="s">
        <v>145</v>
      </c>
      <c r="F12" s="205" t="s">
        <v>146</v>
      </c>
      <c r="G12" s="205" t="s">
        <v>147</v>
      </c>
      <c r="H12" s="205" t="s">
        <v>148</v>
      </c>
      <c r="I12" s="205" t="s">
        <v>149</v>
      </c>
      <c r="J12" s="205" t="s">
        <v>150</v>
      </c>
      <c r="K12" s="205" t="s">
        <v>151</v>
      </c>
      <c r="L12" s="205" t="s">
        <v>152</v>
      </c>
      <c r="M12" s="205" t="s">
        <v>153</v>
      </c>
    </row>
    <row r="13" spans="1:13" s="178" customFormat="1" x14ac:dyDescent="0.2">
      <c r="A13" s="216"/>
      <c r="B13" s="182"/>
      <c r="C13" s="183"/>
      <c r="D13" s="184"/>
      <c r="E13" s="185"/>
      <c r="F13" s="186"/>
      <c r="G13" s="186"/>
      <c r="H13" s="187"/>
      <c r="I13" s="187"/>
      <c r="J13" s="187"/>
      <c r="K13" s="188"/>
      <c r="L13" s="183"/>
      <c r="M13" s="189"/>
    </row>
    <row r="14" spans="1:13" s="178" customFormat="1" x14ac:dyDescent="0.2">
      <c r="A14" s="216"/>
      <c r="B14" s="217"/>
      <c r="C14" s="190"/>
      <c r="D14" s="191"/>
      <c r="E14" s="192"/>
      <c r="F14" s="193"/>
      <c r="G14" s="193"/>
      <c r="H14" s="187"/>
      <c r="I14" s="187"/>
      <c r="J14" s="187"/>
      <c r="K14" s="188"/>
      <c r="L14" s="183"/>
      <c r="M14" s="189"/>
    </row>
    <row r="15" spans="1:13" s="178" customFormat="1" x14ac:dyDescent="0.2">
      <c r="A15" s="216"/>
      <c r="B15" s="217"/>
      <c r="C15" s="192"/>
      <c r="D15" s="191"/>
      <c r="E15" s="192"/>
      <c r="F15" s="193"/>
      <c r="G15" s="193"/>
      <c r="H15" s="187"/>
      <c r="I15" s="187"/>
      <c r="J15" s="187"/>
      <c r="K15" s="188"/>
      <c r="L15" s="183"/>
      <c r="M15" s="189"/>
    </row>
    <row r="16" spans="1:13" s="178" customFormat="1" x14ac:dyDescent="0.2">
      <c r="A16" s="216"/>
      <c r="B16" s="182"/>
      <c r="C16" s="183"/>
      <c r="D16" s="184"/>
      <c r="E16" s="185"/>
      <c r="F16" s="186"/>
      <c r="G16" s="186"/>
      <c r="H16" s="187"/>
      <c r="I16" s="187"/>
      <c r="J16" s="187"/>
      <c r="K16" s="188"/>
      <c r="L16" s="183"/>
      <c r="M16" s="189"/>
    </row>
    <row r="17" spans="1:13" s="178" customFormat="1" x14ac:dyDescent="0.2">
      <c r="A17" s="216"/>
      <c r="B17" s="217"/>
      <c r="C17" s="190"/>
      <c r="D17" s="191"/>
      <c r="E17" s="192"/>
      <c r="F17" s="193"/>
      <c r="G17" s="193"/>
      <c r="H17" s="187"/>
      <c r="I17" s="187"/>
      <c r="J17" s="187"/>
      <c r="K17" s="188"/>
      <c r="L17" s="183"/>
      <c r="M17" s="189"/>
    </row>
    <row r="18" spans="1:13" s="178" customFormat="1" x14ac:dyDescent="0.2">
      <c r="A18" s="216"/>
      <c r="B18" s="217"/>
      <c r="C18" s="192"/>
      <c r="D18" s="191"/>
      <c r="E18" s="192"/>
      <c r="F18" s="193"/>
      <c r="G18" s="193"/>
      <c r="H18" s="187"/>
      <c r="I18" s="187"/>
      <c r="J18" s="187"/>
      <c r="K18" s="188"/>
      <c r="L18" s="183"/>
      <c r="M18" s="189"/>
    </row>
    <row r="19" spans="1:13" s="178" customFormat="1" x14ac:dyDescent="0.2">
      <c r="A19" s="218"/>
      <c r="B19" s="182"/>
      <c r="C19" s="192"/>
      <c r="D19" s="191"/>
      <c r="E19" s="192"/>
      <c r="F19" s="193"/>
      <c r="G19" s="193"/>
      <c r="H19" s="187"/>
      <c r="I19" s="187"/>
      <c r="J19" s="187"/>
      <c r="K19" s="188"/>
      <c r="L19" s="183"/>
      <c r="M19" s="189"/>
    </row>
    <row r="20" spans="1:13" s="178" customFormat="1" x14ac:dyDescent="0.2">
      <c r="A20" s="218"/>
      <c r="B20" s="194"/>
      <c r="C20" s="195"/>
      <c r="D20" s="191"/>
      <c r="E20" s="192"/>
      <c r="F20" s="193"/>
      <c r="G20" s="193"/>
      <c r="H20" s="196"/>
      <c r="I20" s="196"/>
      <c r="J20" s="196"/>
      <c r="K20" s="192"/>
      <c r="L20" s="192"/>
      <c r="M20" s="190"/>
    </row>
    <row r="21" spans="1:13" s="178" customFormat="1" x14ac:dyDescent="0.2">
      <c r="A21" s="218"/>
      <c r="B21" s="182"/>
      <c r="C21" s="192"/>
      <c r="D21" s="191"/>
      <c r="E21" s="192"/>
      <c r="F21" s="186"/>
      <c r="G21" s="193"/>
      <c r="H21" s="187"/>
      <c r="I21" s="187"/>
      <c r="J21" s="187"/>
      <c r="K21" s="188"/>
      <c r="L21" s="183"/>
      <c r="M21" s="189"/>
    </row>
    <row r="22" spans="1:13" s="178" customFormat="1" x14ac:dyDescent="0.2">
      <c r="A22" s="218"/>
      <c r="B22" s="219"/>
      <c r="C22" s="192"/>
      <c r="D22" s="191"/>
      <c r="E22" s="192"/>
      <c r="F22" s="193"/>
      <c r="G22" s="193"/>
      <c r="H22" s="187"/>
      <c r="I22" s="187"/>
      <c r="J22" s="187"/>
      <c r="K22" s="188"/>
      <c r="L22" s="183"/>
      <c r="M22" s="189"/>
    </row>
    <row r="23" spans="1:13" s="178" customFormat="1" x14ac:dyDescent="0.2">
      <c r="A23" s="218"/>
      <c r="B23" s="219"/>
      <c r="C23" s="192"/>
      <c r="D23" s="191"/>
      <c r="E23" s="192"/>
      <c r="F23" s="193"/>
      <c r="G23" s="193"/>
      <c r="H23" s="187"/>
      <c r="I23" s="187"/>
      <c r="J23" s="187"/>
      <c r="K23" s="188"/>
      <c r="L23" s="183"/>
      <c r="M23" s="189"/>
    </row>
    <row r="24" spans="1:13" x14ac:dyDescent="0.2">
      <c r="A24" s="218"/>
      <c r="B24" s="182"/>
      <c r="C24" s="192"/>
      <c r="D24" s="191"/>
      <c r="E24" s="192"/>
      <c r="F24" s="186"/>
      <c r="G24" s="193"/>
      <c r="H24" s="187"/>
      <c r="I24" s="187"/>
      <c r="J24" s="187"/>
      <c r="K24" s="188"/>
      <c r="L24" s="183"/>
      <c r="M24" s="189"/>
    </row>
    <row r="25" spans="1:13" s="178" customFormat="1" x14ac:dyDescent="0.2">
      <c r="A25" s="218"/>
      <c r="B25" s="217"/>
      <c r="C25" s="192"/>
      <c r="D25" s="191"/>
      <c r="E25" s="192"/>
      <c r="F25" s="193"/>
      <c r="G25" s="193"/>
      <c r="H25" s="187"/>
      <c r="I25" s="187"/>
      <c r="J25" s="187"/>
      <c r="K25" s="188"/>
      <c r="L25" s="183"/>
      <c r="M25" s="189"/>
    </row>
    <row r="26" spans="1:13" s="178" customFormat="1" x14ac:dyDescent="0.2">
      <c r="A26" s="218"/>
      <c r="B26" s="217"/>
      <c r="C26" s="192"/>
      <c r="D26" s="191"/>
      <c r="E26" s="192"/>
      <c r="F26" s="193"/>
      <c r="G26" s="193"/>
      <c r="H26" s="187"/>
      <c r="I26" s="187"/>
      <c r="J26" s="187"/>
      <c r="K26" s="188"/>
      <c r="L26" s="183"/>
      <c r="M26" s="189"/>
    </row>
    <row r="27" spans="1:13" s="178" customFormat="1" x14ac:dyDescent="0.2">
      <c r="A27" s="218"/>
      <c r="B27" s="182"/>
      <c r="C27" s="192"/>
      <c r="D27" s="191"/>
      <c r="E27" s="192"/>
      <c r="F27" s="193"/>
      <c r="G27" s="193"/>
      <c r="H27" s="187"/>
      <c r="I27" s="187"/>
      <c r="J27" s="187"/>
      <c r="K27" s="188"/>
      <c r="L27" s="183"/>
      <c r="M27" s="189"/>
    </row>
    <row r="28" spans="1:13" s="178" customFormat="1" x14ac:dyDescent="0.2">
      <c r="A28" s="218"/>
      <c r="B28" s="194"/>
      <c r="C28" s="197"/>
      <c r="D28" s="191"/>
      <c r="E28" s="192"/>
      <c r="F28" s="193"/>
      <c r="G28" s="193"/>
      <c r="H28" s="187"/>
      <c r="I28" s="187"/>
      <c r="J28" s="187"/>
      <c r="K28" s="188"/>
      <c r="L28" s="183"/>
      <c r="M28" s="189"/>
    </row>
    <row r="29" spans="1:13" s="178" customFormat="1" x14ac:dyDescent="0.2">
      <c r="A29" s="218"/>
      <c r="B29" s="182"/>
      <c r="C29" s="192"/>
      <c r="D29" s="191"/>
      <c r="E29" s="192"/>
      <c r="F29" s="193"/>
      <c r="G29" s="193"/>
      <c r="H29" s="187"/>
      <c r="I29" s="187"/>
      <c r="J29" s="187"/>
      <c r="K29" s="188"/>
      <c r="L29" s="183"/>
      <c r="M29" s="189"/>
    </row>
    <row r="30" spans="1:13" s="178" customFormat="1" x14ac:dyDescent="0.2">
      <c r="A30" s="218"/>
      <c r="B30" s="194"/>
      <c r="C30" s="197"/>
      <c r="D30" s="191"/>
      <c r="E30" s="192"/>
      <c r="F30" s="193"/>
      <c r="G30" s="193"/>
      <c r="H30" s="187"/>
      <c r="I30" s="187"/>
      <c r="J30" s="187"/>
      <c r="K30" s="188"/>
      <c r="L30" s="183"/>
      <c r="M30" s="189"/>
    </row>
    <row r="31" spans="1:13" x14ac:dyDescent="0.2">
      <c r="A31" s="198"/>
      <c r="B31" s="199" t="s">
        <v>154</v>
      </c>
      <c r="C31" s="200"/>
      <c r="D31" s="201"/>
      <c r="E31" s="202"/>
      <c r="F31" s="198"/>
      <c r="G31" s="198"/>
      <c r="H31" s="198"/>
      <c r="I31" s="198"/>
      <c r="J31" s="198"/>
      <c r="K31" s="198"/>
      <c r="L31" s="202"/>
      <c r="M31" s="203">
        <f>SUM(M13:M30)*1.1</f>
        <v>0</v>
      </c>
    </row>
    <row r="32" spans="1:13" x14ac:dyDescent="0.2">
      <c r="A32" s="208"/>
      <c r="B32" s="209"/>
      <c r="C32" s="210"/>
      <c r="D32" s="211"/>
      <c r="E32" s="212"/>
      <c r="F32" s="208"/>
      <c r="G32" s="208"/>
      <c r="H32" s="208"/>
      <c r="I32" s="208"/>
      <c r="J32" s="208"/>
      <c r="K32" s="208"/>
      <c r="L32" s="212"/>
      <c r="M32" s="213"/>
    </row>
    <row r="33" spans="1:13" x14ac:dyDescent="0.2">
      <c r="A33" s="208"/>
      <c r="B33" s="209"/>
      <c r="C33" s="210"/>
      <c r="D33" s="211"/>
      <c r="E33" s="212"/>
      <c r="F33" s="208"/>
      <c r="G33" s="208"/>
      <c r="H33" s="208"/>
      <c r="I33" s="208"/>
      <c r="J33" s="208"/>
      <c r="K33" s="208"/>
      <c r="L33" s="212"/>
      <c r="M33" s="213"/>
    </row>
    <row r="34" spans="1:13" x14ac:dyDescent="0.2">
      <c r="J34" s="328"/>
      <c r="K34" s="328"/>
      <c r="M34" s="179"/>
    </row>
    <row r="35" spans="1:13" s="180" customFormat="1" x14ac:dyDescent="0.2">
      <c r="B35" s="181" t="s">
        <v>68</v>
      </c>
      <c r="D35" s="329" t="s">
        <v>69</v>
      </c>
      <c r="E35" s="329"/>
      <c r="G35" s="329" t="s">
        <v>70</v>
      </c>
      <c r="H35" s="329"/>
      <c r="I35" s="329"/>
    </row>
    <row r="36" spans="1:13" s="220" customFormat="1" ht="11.25" x14ac:dyDescent="0.2">
      <c r="G36" s="330" t="s">
        <v>71</v>
      </c>
      <c r="H36" s="330"/>
      <c r="I36" s="330"/>
    </row>
  </sheetData>
  <mergeCells count="18">
    <mergeCell ref="M10:M11"/>
    <mergeCell ref="K3:M3"/>
    <mergeCell ref="A7:M7"/>
    <mergeCell ref="A8:M8"/>
    <mergeCell ref="A9:M9"/>
    <mergeCell ref="A10:A11"/>
    <mergeCell ref="B10:B11"/>
    <mergeCell ref="C10:C11"/>
    <mergeCell ref="D10:D11"/>
    <mergeCell ref="E10:E11"/>
    <mergeCell ref="F10:F11"/>
    <mergeCell ref="J34:K34"/>
    <mergeCell ref="D35:E35"/>
    <mergeCell ref="G35:I35"/>
    <mergeCell ref="G36:I36"/>
    <mergeCell ref="G10:G11"/>
    <mergeCell ref="H10:J10"/>
    <mergeCell ref="K10:L10"/>
  </mergeCells>
  <pageMargins left="0.39370078740157483" right="0.39370078740157483" top="0.78740157480314965" bottom="0.39370078740157483" header="0.51181102362204722" footer="0.19685039370078741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N28"/>
  <sheetViews>
    <sheetView zoomScaleNormal="100" zoomScaleSheetLayoutView="100" workbookViewId="0">
      <selection activeCell="K25" sqref="K25"/>
    </sheetView>
  </sheetViews>
  <sheetFormatPr defaultRowHeight="12" x14ac:dyDescent="0.2"/>
  <cols>
    <col min="1" max="1" width="7.28515625" style="224" customWidth="1"/>
    <col min="2" max="2" width="13.28515625" style="224" customWidth="1"/>
    <col min="3" max="3" width="42" style="225" customWidth="1"/>
    <col min="4" max="4" width="6.7109375" style="223" customWidth="1"/>
    <col min="5" max="5" width="9" style="223" customWidth="1"/>
    <col min="6" max="6" width="10.42578125" style="223" customWidth="1"/>
    <col min="7" max="7" width="12.7109375" style="223" customWidth="1"/>
    <col min="8" max="8" width="13.42578125" style="223" hidden="1" customWidth="1"/>
    <col min="9" max="16384" width="9.140625" style="175"/>
  </cols>
  <sheetData>
    <row r="1" spans="1:14" x14ac:dyDescent="0.2">
      <c r="G1" s="256" t="s">
        <v>163</v>
      </c>
    </row>
    <row r="3" spans="1:14" s="157" customFormat="1" x14ac:dyDescent="0.2">
      <c r="A3" s="156" t="s">
        <v>162</v>
      </c>
      <c r="G3" s="223"/>
    </row>
    <row r="4" spans="1:14" s="157" customFormat="1" x14ac:dyDescent="0.2">
      <c r="A4" s="156" t="s">
        <v>101</v>
      </c>
    </row>
    <row r="5" spans="1:14" x14ac:dyDescent="0.2">
      <c r="G5" s="175"/>
    </row>
    <row r="6" spans="1:14" s="157" customFormat="1" x14ac:dyDescent="0.2">
      <c r="A6" s="334"/>
      <c r="B6" s="334"/>
      <c r="C6" s="334"/>
      <c r="D6" s="334"/>
      <c r="E6" s="334"/>
      <c r="F6" s="334"/>
      <c r="G6" s="334"/>
      <c r="H6" s="334"/>
      <c r="I6" s="226"/>
      <c r="J6" s="226"/>
      <c r="K6" s="226"/>
      <c r="L6" s="226"/>
    </row>
    <row r="7" spans="1:14" s="157" customFormat="1" x14ac:dyDescent="0.2">
      <c r="A7" s="334" t="s">
        <v>102</v>
      </c>
      <c r="B7" s="334"/>
      <c r="C7" s="334"/>
      <c r="D7" s="334"/>
      <c r="E7" s="334"/>
      <c r="F7" s="334"/>
      <c r="G7" s="334"/>
      <c r="H7" s="334"/>
      <c r="I7" s="226"/>
      <c r="J7" s="226"/>
      <c r="K7" s="226"/>
      <c r="L7" s="226"/>
    </row>
    <row r="8" spans="1:14" x14ac:dyDescent="0.2">
      <c r="A8" s="255" t="s">
        <v>65</v>
      </c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</row>
    <row r="9" spans="1:14" s="157" customFormat="1" ht="12.75" thickBot="1" x14ac:dyDescent="0.25">
      <c r="A9" s="158"/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</row>
    <row r="10" spans="1:14" s="253" customFormat="1" ht="10.5" x14ac:dyDescent="0.15">
      <c r="A10" s="335" t="s">
        <v>103</v>
      </c>
      <c r="B10" s="337" t="s">
        <v>104</v>
      </c>
      <c r="C10" s="339" t="s">
        <v>105</v>
      </c>
      <c r="D10" s="341" t="s">
        <v>106</v>
      </c>
      <c r="E10" s="343" t="s">
        <v>107</v>
      </c>
      <c r="F10" s="343" t="s">
        <v>108</v>
      </c>
      <c r="G10" s="345" t="s">
        <v>109</v>
      </c>
      <c r="H10" s="347" t="s">
        <v>110</v>
      </c>
    </row>
    <row r="11" spans="1:14" s="253" customFormat="1" ht="10.5" x14ac:dyDescent="0.15">
      <c r="A11" s="336"/>
      <c r="B11" s="338"/>
      <c r="C11" s="340"/>
      <c r="D11" s="342"/>
      <c r="E11" s="344"/>
      <c r="F11" s="344"/>
      <c r="G11" s="346"/>
      <c r="H11" s="348"/>
    </row>
    <row r="12" spans="1:14" s="253" customFormat="1" ht="11.25" thickBot="1" x14ac:dyDescent="0.2">
      <c r="A12" s="248">
        <v>1</v>
      </c>
      <c r="B12" s="249">
        <v>2</v>
      </c>
      <c r="C12" s="250">
        <v>3</v>
      </c>
      <c r="D12" s="250">
        <v>4</v>
      </c>
      <c r="E12" s="250">
        <v>5</v>
      </c>
      <c r="F12" s="250">
        <v>6</v>
      </c>
      <c r="G12" s="252">
        <v>7</v>
      </c>
      <c r="H12" s="251">
        <v>7</v>
      </c>
    </row>
    <row r="13" spans="1:14" s="157" customFormat="1" x14ac:dyDescent="0.2">
      <c r="A13" s="349" t="s">
        <v>111</v>
      </c>
      <c r="B13" s="350"/>
      <c r="C13" s="350"/>
      <c r="D13" s="350"/>
      <c r="E13" s="350"/>
      <c r="F13" s="350"/>
      <c r="G13" s="351"/>
      <c r="H13" s="229"/>
    </row>
    <row r="14" spans="1:14" s="157" customFormat="1" x14ac:dyDescent="0.2">
      <c r="A14" s="230">
        <v>1</v>
      </c>
      <c r="B14" s="231"/>
      <c r="C14" s="231"/>
      <c r="D14" s="231"/>
      <c r="E14" s="231"/>
      <c r="F14" s="231"/>
      <c r="G14" s="232"/>
      <c r="H14" s="229"/>
    </row>
    <row r="15" spans="1:14" s="157" customFormat="1" x14ac:dyDescent="0.2">
      <c r="A15" s="230" t="s">
        <v>112</v>
      </c>
      <c r="B15" s="233"/>
      <c r="C15" s="233"/>
      <c r="D15" s="233"/>
      <c r="E15" s="233"/>
      <c r="F15" s="233"/>
      <c r="G15" s="234"/>
      <c r="H15" s="235"/>
    </row>
    <row r="16" spans="1:14" s="157" customFormat="1" ht="12.75" thickBot="1" x14ac:dyDescent="0.25">
      <c r="A16" s="227" t="s">
        <v>113</v>
      </c>
      <c r="B16" s="228"/>
      <c r="C16" s="228"/>
      <c r="D16" s="228"/>
      <c r="E16" s="228"/>
      <c r="F16" s="228"/>
      <c r="G16" s="236"/>
      <c r="H16" s="235"/>
    </row>
    <row r="17" spans="1:8" ht="12.75" thickBot="1" x14ac:dyDescent="0.25">
      <c r="A17" s="237"/>
      <c r="B17" s="238"/>
      <c r="C17" s="239" t="s">
        <v>114</v>
      </c>
      <c r="D17" s="240"/>
      <c r="E17" s="240"/>
      <c r="F17" s="240"/>
      <c r="G17" s="241">
        <v>0</v>
      </c>
    </row>
    <row r="18" spans="1:8" s="157" customFormat="1" x14ac:dyDescent="0.2">
      <c r="A18" s="349" t="s">
        <v>115</v>
      </c>
      <c r="B18" s="350"/>
      <c r="C18" s="350"/>
      <c r="D18" s="350"/>
      <c r="E18" s="350"/>
      <c r="F18" s="350"/>
      <c r="G18" s="351"/>
      <c r="H18" s="229"/>
    </row>
    <row r="19" spans="1:8" s="157" customFormat="1" x14ac:dyDescent="0.2">
      <c r="A19" s="230">
        <v>1</v>
      </c>
      <c r="B19" s="231"/>
      <c r="C19" s="231"/>
      <c r="D19" s="231"/>
      <c r="E19" s="231"/>
      <c r="F19" s="231"/>
      <c r="G19" s="232"/>
      <c r="H19" s="229"/>
    </row>
    <row r="20" spans="1:8" s="157" customFormat="1" x14ac:dyDescent="0.2">
      <c r="A20" s="230" t="s">
        <v>112</v>
      </c>
      <c r="B20" s="233"/>
      <c r="C20" s="233"/>
      <c r="D20" s="233"/>
      <c r="E20" s="233"/>
      <c r="F20" s="233"/>
      <c r="G20" s="234"/>
      <c r="H20" s="235"/>
    </row>
    <row r="21" spans="1:8" s="157" customFormat="1" ht="12.75" thickBot="1" x14ac:dyDescent="0.25">
      <c r="A21" s="227" t="s">
        <v>113</v>
      </c>
      <c r="B21" s="228"/>
      <c r="C21" s="228"/>
      <c r="D21" s="228"/>
      <c r="E21" s="228"/>
      <c r="F21" s="228"/>
      <c r="G21" s="236"/>
      <c r="H21" s="235"/>
    </row>
    <row r="22" spans="1:8" ht="12.75" thickBot="1" x14ac:dyDescent="0.25">
      <c r="A22" s="237"/>
      <c r="B22" s="238"/>
      <c r="C22" s="239" t="s">
        <v>116</v>
      </c>
      <c r="D22" s="240"/>
      <c r="E22" s="240"/>
      <c r="F22" s="240"/>
      <c r="G22" s="241"/>
    </row>
    <row r="23" spans="1:8" ht="12.75" thickBot="1" x14ac:dyDescent="0.25">
      <c r="A23" s="237"/>
      <c r="B23" s="238"/>
      <c r="C23" s="239" t="s">
        <v>117</v>
      </c>
      <c r="D23" s="240"/>
      <c r="E23" s="240"/>
      <c r="F23" s="240"/>
      <c r="G23" s="241"/>
    </row>
    <row r="24" spans="1:8" s="244" customFormat="1" x14ac:dyDescent="0.2">
      <c r="A24" s="242"/>
      <c r="B24" s="243"/>
      <c r="C24" s="242"/>
    </row>
    <row r="25" spans="1:8" s="244" customFormat="1" x14ac:dyDescent="0.2">
      <c r="A25" s="242"/>
      <c r="C25" s="245"/>
      <c r="D25" s="242"/>
      <c r="E25" s="246"/>
      <c r="F25" s="247"/>
    </row>
    <row r="26" spans="1:8" s="244" customFormat="1" ht="27.75" customHeight="1" x14ac:dyDescent="0.2">
      <c r="A26" s="352" t="s">
        <v>68</v>
      </c>
      <c r="B26" s="352"/>
      <c r="C26" s="353" t="s">
        <v>69</v>
      </c>
      <c r="D26" s="353"/>
      <c r="E26" s="166"/>
      <c r="F26" s="354" t="s">
        <v>70</v>
      </c>
      <c r="G26" s="354"/>
      <c r="H26" s="354"/>
    </row>
    <row r="27" spans="1:8" s="254" customFormat="1" ht="11.25" x14ac:dyDescent="0.2">
      <c r="A27" s="221"/>
      <c r="B27" s="221"/>
      <c r="C27" s="221"/>
      <c r="D27" s="221"/>
      <c r="E27" s="221"/>
      <c r="F27" s="323" t="s">
        <v>71</v>
      </c>
      <c r="G27" s="323"/>
      <c r="H27" s="323"/>
    </row>
    <row r="28" spans="1:8" x14ac:dyDescent="0.2">
      <c r="A28" s="166"/>
      <c r="B28" s="166"/>
      <c r="C28" s="166"/>
      <c r="D28" s="166"/>
      <c r="E28" s="166"/>
      <c r="F28" s="166"/>
      <c r="G28" s="166"/>
      <c r="H28" s="166"/>
    </row>
  </sheetData>
  <mergeCells count="16">
    <mergeCell ref="F27:H27"/>
    <mergeCell ref="A6:H6"/>
    <mergeCell ref="A7:H7"/>
    <mergeCell ref="A10:A11"/>
    <mergeCell ref="B10:B11"/>
    <mergeCell ref="C10:C11"/>
    <mergeCell ref="D10:D11"/>
    <mergeCell ref="E10:E11"/>
    <mergeCell ref="F10:F11"/>
    <mergeCell ref="G10:G11"/>
    <mergeCell ref="H10:H11"/>
    <mergeCell ref="A13:G13"/>
    <mergeCell ref="A18:G18"/>
    <mergeCell ref="A26:B26"/>
    <mergeCell ref="C26:D26"/>
    <mergeCell ref="F26:H26"/>
  </mergeCells>
  <printOptions horizontalCentered="1"/>
  <pageMargins left="0.39370078740157483" right="0.39370078740157483" top="0.78740157480314965" bottom="0.39370078740157483" header="0.31496062992125984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РДЦ</vt:lpstr>
      <vt:lpstr>Прил 1</vt:lpstr>
      <vt:lpstr>Прил 2</vt:lpstr>
      <vt:lpstr>Прил 3</vt:lpstr>
      <vt:lpstr>РДЦ!Заголовки_для_печати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Ринат Рамильевич Каримов</cp:lastModifiedBy>
  <cp:lastPrinted>2015-04-14T12:13:26Z</cp:lastPrinted>
  <dcterms:created xsi:type="dcterms:W3CDTF">2014-07-04T12:56:10Z</dcterms:created>
  <dcterms:modified xsi:type="dcterms:W3CDTF">2015-04-14T12:15:33Z</dcterms:modified>
</cp:coreProperties>
</file>