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3"/>
  </bookViews>
  <sheets>
    <sheet name="Форма 8" sheetId="5" r:id="rId1"/>
    <sheet name="Приложение 1" sheetId="6" r:id="rId2"/>
    <sheet name="Приложение 2" sheetId="2" r:id="rId3"/>
    <sheet name="Приложение 3" sheetId="4" r:id="rId4"/>
    <sheet name="Приложение 4" sheetId="3" r:id="rId5"/>
    <sheet name="Приложение 5 " sheetId="1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1'!$9:$12</definedName>
    <definedName name="_xlnm.Print_Titles" localSheetId="2">'Приложение 2'!$9:$11</definedName>
    <definedName name="_xlnm.Print_Titles" localSheetId="4">'Приложение 4'!$8:$8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1'!$B$1:$F$37</definedName>
    <definedName name="_xlnm.Print_Area" localSheetId="4">'Приложение 4'!$A$1:$M$31</definedName>
    <definedName name="_xlnm.Print_Area" localSheetId="5">'Приложение 5 '!$A$6:$E$20</definedName>
    <definedName name="_xlnm.Print_Area" localSheetId="0">'Форма 8'!$A$1:$V$100</definedName>
    <definedName name="оборз" localSheetId="5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90" i="5" l="1"/>
  <c r="M15" i="5" l="1"/>
  <c r="M14" i="5"/>
  <c r="M20" i="5"/>
  <c r="M19" i="5"/>
  <c r="M18" i="5"/>
  <c r="M24" i="5"/>
  <c r="M28" i="5"/>
  <c r="M27" i="5"/>
  <c r="M33" i="5"/>
  <c r="M32" i="5"/>
  <c r="M38" i="5"/>
  <c r="M37" i="5"/>
  <c r="M36" i="5"/>
  <c r="M41" i="5"/>
  <c r="M45" i="5"/>
  <c r="M44" i="5"/>
  <c r="M50" i="5"/>
  <c r="M49" i="5"/>
  <c r="M55" i="5"/>
  <c r="M54" i="5"/>
  <c r="M53" i="5"/>
  <c r="L14" i="5"/>
  <c r="O56" i="5" l="1"/>
  <c r="Q56" i="5"/>
  <c r="S56" i="5"/>
  <c r="M56" i="5"/>
  <c r="U55" i="5"/>
  <c r="U16" i="5"/>
  <c r="U17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14" i="5"/>
  <c r="P15" i="5"/>
  <c r="N14" i="5"/>
  <c r="E56" i="5" l="1"/>
  <c r="F56" i="5"/>
  <c r="G56" i="5"/>
  <c r="H56" i="5"/>
  <c r="I56" i="5"/>
  <c r="J56" i="5"/>
  <c r="K56" i="5"/>
  <c r="R55" i="5"/>
  <c r="P55" i="5"/>
  <c r="N55" i="5"/>
  <c r="L55" i="5"/>
  <c r="D55" i="5" s="1"/>
  <c r="T54" i="5"/>
  <c r="R54" i="5"/>
  <c r="P54" i="5"/>
  <c r="N54" i="5"/>
  <c r="L54" i="5"/>
  <c r="R53" i="5"/>
  <c r="P53" i="5"/>
  <c r="N53" i="5"/>
  <c r="T53" i="5" s="1"/>
  <c r="L53" i="5"/>
  <c r="R50" i="5"/>
  <c r="P50" i="5"/>
  <c r="N50" i="5"/>
  <c r="T50" i="5" s="1"/>
  <c r="L50" i="5"/>
  <c r="R49" i="5"/>
  <c r="P49" i="5"/>
  <c r="N49" i="5"/>
  <c r="T49" i="5" s="1"/>
  <c r="L49" i="5"/>
  <c r="D49" i="5" s="1"/>
  <c r="D50" i="5" l="1"/>
  <c r="D53" i="5"/>
  <c r="D54" i="5"/>
  <c r="T55" i="5"/>
  <c r="R45" i="5"/>
  <c r="P45" i="5"/>
  <c r="N45" i="5"/>
  <c r="T45" i="5" s="1"/>
  <c r="L45" i="5"/>
  <c r="D45" i="5" s="1"/>
  <c r="T44" i="5"/>
  <c r="R44" i="5"/>
  <c r="P44" i="5"/>
  <c r="N44" i="5"/>
  <c r="L44" i="5"/>
  <c r="D44" i="5" s="1"/>
  <c r="R41" i="5"/>
  <c r="P41" i="5"/>
  <c r="N41" i="5"/>
  <c r="L41" i="5"/>
  <c r="D41" i="5" l="1"/>
  <c r="T41" i="5"/>
  <c r="R38" i="5"/>
  <c r="P38" i="5"/>
  <c r="N38" i="5"/>
  <c r="T38" i="5" s="1"/>
  <c r="L38" i="5"/>
  <c r="D38" i="5" s="1"/>
  <c r="R37" i="5"/>
  <c r="P37" i="5"/>
  <c r="N37" i="5"/>
  <c r="T37" i="5" s="1"/>
  <c r="L37" i="5"/>
  <c r="T36" i="5"/>
  <c r="R36" i="5"/>
  <c r="P36" i="5"/>
  <c r="N36" i="5"/>
  <c r="L36" i="5"/>
  <c r="D36" i="5" l="1"/>
  <c r="D37" i="5"/>
  <c r="R33" i="5" l="1"/>
  <c r="P33" i="5"/>
  <c r="N33" i="5"/>
  <c r="L33" i="5"/>
  <c r="R32" i="5"/>
  <c r="P32" i="5"/>
  <c r="N32" i="5"/>
  <c r="L32" i="5"/>
  <c r="T32" i="5" l="1"/>
  <c r="D32" i="5"/>
  <c r="D33" i="5"/>
  <c r="T33" i="5"/>
  <c r="R28" i="5" l="1"/>
  <c r="P28" i="5"/>
  <c r="N28" i="5"/>
  <c r="T28" i="5" s="1"/>
  <c r="L28" i="5"/>
  <c r="D28" i="5" s="1"/>
  <c r="T27" i="5"/>
  <c r="R27" i="5"/>
  <c r="P27" i="5"/>
  <c r="N27" i="5"/>
  <c r="L27" i="5"/>
  <c r="D27" i="5" s="1"/>
  <c r="T24" i="5"/>
  <c r="R24" i="5"/>
  <c r="P24" i="5"/>
  <c r="N24" i="5"/>
  <c r="L24" i="5"/>
  <c r="D24" i="5" l="1"/>
  <c r="R20" i="5" l="1"/>
  <c r="N20" i="5"/>
  <c r="U20" i="5" s="1"/>
  <c r="L20" i="5"/>
  <c r="R15" i="5"/>
  <c r="N15" i="5"/>
  <c r="L15" i="5"/>
  <c r="D15" i="5" s="1"/>
  <c r="T15" i="5" l="1"/>
  <c r="U15" i="5"/>
  <c r="V53" i="5"/>
  <c r="V55" i="5"/>
  <c r="V54" i="5"/>
  <c r="V50" i="5"/>
  <c r="P20" i="5"/>
  <c r="D20" i="5"/>
  <c r="J22" i="4" l="1"/>
  <c r="L19" i="5"/>
  <c r="L18" i="5"/>
  <c r="P18" i="5"/>
  <c r="N18" i="5" l="1"/>
  <c r="P19" i="5"/>
  <c r="N19" i="5"/>
  <c r="U19" i="5" s="1"/>
  <c r="R18" i="5"/>
  <c r="R19" i="5"/>
  <c r="D18" i="5"/>
  <c r="D19" i="5"/>
  <c r="P14" i="5"/>
  <c r="P56" i="5" s="1"/>
  <c r="U18" i="5" l="1"/>
  <c r="U56" i="5" s="1"/>
  <c r="N56" i="5"/>
  <c r="R14" i="5"/>
  <c r="R56" i="5" s="1"/>
  <c r="V44" i="5" l="1"/>
  <c r="V41" i="5"/>
  <c r="V45" i="5"/>
  <c r="V37" i="5"/>
  <c r="V36" i="5"/>
  <c r="V38" i="5"/>
  <c r="V33" i="5"/>
  <c r="V32" i="5"/>
  <c r="V24" i="5"/>
  <c r="V28" i="5"/>
  <c r="V27" i="5"/>
  <c r="V49" i="5"/>
  <c r="T20" i="5"/>
  <c r="T18" i="5"/>
  <c r="T19" i="5"/>
  <c r="V20" i="5" l="1"/>
  <c r="V15" i="5"/>
  <c r="V19" i="5"/>
  <c r="V18" i="5"/>
  <c r="L56" i="5"/>
  <c r="V71" i="5" l="1"/>
  <c r="V70" i="5"/>
  <c r="V69" i="5"/>
  <c r="D14" i="5" l="1"/>
  <c r="D56" i="5" s="1"/>
  <c r="T14" i="5"/>
  <c r="T56" i="5" s="1"/>
  <c r="M25" i="3" l="1"/>
  <c r="V65" i="5" s="1"/>
  <c r="S10" i="5"/>
  <c r="Q10" i="5"/>
  <c r="O10" i="5"/>
  <c r="B10" i="5"/>
  <c r="V64" i="5"/>
  <c r="V67" i="5" l="1"/>
  <c r="V14" i="5"/>
  <c r="V56" i="5" s="1"/>
  <c r="V57" i="5" l="1"/>
  <c r="V58" i="5" s="1"/>
  <c r="V59" i="5" l="1"/>
  <c r="V60" i="5"/>
  <c r="V61" i="5" l="1"/>
  <c r="V68" i="5" s="1"/>
  <c r="V72" i="5" s="1"/>
  <c r="V74" i="5" s="1"/>
</calcChain>
</file>

<file path=xl/sharedStrings.xml><?xml version="1.0" encoding="utf-8"?>
<sst xmlns="http://schemas.openxmlformats.org/spreadsheetml/2006/main" count="333" uniqueCount="269">
  <si>
    <t>ЦЕНОВЫЕ ПОКАЗАТЕЛИ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</si>
  <si>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</si>
  <si>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</si>
  <si>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</si>
  <si>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</si>
  <si>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</si>
  <si>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</si>
  <si>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</si>
  <si>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</si>
  <si>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</si>
  <si>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</si>
  <si>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</si>
  <si>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</si>
  <si>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</si>
  <si>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</si>
  <si>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</si>
  <si>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</si>
  <si>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</si>
  <si>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</si>
  <si>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</si>
  <si>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</si>
  <si>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</si>
  <si>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</si>
  <si>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</si>
  <si>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</si>
  <si>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</si>
  <si>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</si>
  <si>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</si>
  <si>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</si>
  <si>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</si>
  <si>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</si>
  <si>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</si>
  <si>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</si>
  <si>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</si>
  <si>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</si>
  <si>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</si>
  <si>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</si>
  <si>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</si>
  <si>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</si>
  <si>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</si>
  <si>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</si>
  <si>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</si>
  <si>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</si>
  <si>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</si>
  <si>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</si>
  <si>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</si>
  <si>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</si>
  <si>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</si>
  <si>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</si>
  <si>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</si>
  <si>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</si>
  <si>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</si>
  <si>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</si>
  <si>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</si>
  <si>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</si>
  <si>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</si>
  <si>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</si>
  <si>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</si>
  <si>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</si>
  <si>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</si>
  <si>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</si>
  <si>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</si>
  <si>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</si>
  <si>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</si>
  <si>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</si>
  <si>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</si>
  <si>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</si>
  <si>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</si>
  <si>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</si>
  <si>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</si>
  <si>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</si>
  <si>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</si>
  <si>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</si>
  <si>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</si>
  <si>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</si>
  <si>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</si>
  <si>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</si>
  <si>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</si>
  <si>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</si>
  <si>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</si>
  <si>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</si>
  <si>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</si>
  <si>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</si>
  <si>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</si>
  <si>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 xml:space="preserve">Приложение 3 к форме 8 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</si>
  <si>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</si>
  <si>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</si>
  <si>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</si>
  <si>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</si>
  <si>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</si>
  <si>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</si>
  <si>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</si>
  <si>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</si>
  <si>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</si>
  <si>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</si>
  <si>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</si>
  <si>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</si>
  <si>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</si>
  <si>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</si>
  <si>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</si>
  <si>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</si>
  <si>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</si>
  <si>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</si>
  <si>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</si>
  <si>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</si>
  <si>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</si>
  <si>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</si>
  <si>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</si>
  <si>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</si>
  <si>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</si>
  <si>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</si>
  <si>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</si>
  <si>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</si>
  <si>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</si>
  <si>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</si>
  <si>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</si>
  <si>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</si>
  <si>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</si>
  <si>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</si>
  <si>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</si>
  <si>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</si>
  <si>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</si>
  <si>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</si>
  <si>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</si>
  <si>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</si>
  <si>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</si>
  <si>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</si>
  <si>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</si>
  <si>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</si>
  <si>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</si>
  <si>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</si>
  <si>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</si>
  <si>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</si>
  <si>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</si>
  <si>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</si>
  <si>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</si>
  <si>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</si>
  <si>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</si>
  <si>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</si>
  <si>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</si>
  <si>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</si>
  <si>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</si>
  <si>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</si>
  <si>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</si>
  <si>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</si>
  <si>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</si>
  <si>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</si>
  <si>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</si>
  <si>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</si>
  <si>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</si>
  <si>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</si>
  <si>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</si>
  <si>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</si>
  <si>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</si>
  <si>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</si>
  <si>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</si>
  <si>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</si>
  <si>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</si>
  <si>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</si>
  <si>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</si>
  <si>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</si>
  <si>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</si>
  <si>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</si>
  <si>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</si>
  <si>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</si>
  <si>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</si>
  <si>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</si>
  <si>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</si>
  <si>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</si>
  <si>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</si>
  <si>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</si>
  <si>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</si>
  <si>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</si>
  <si>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</si>
  <si>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</si>
  <si>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</si>
  <si>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</si>
  <si>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</si>
  <si>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</si>
  <si>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</si>
  <si>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</si>
  <si>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</si>
  <si>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</si>
  <si>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</si>
  <si>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Временные здания и сорружения</t>
  </si>
  <si>
    <t>Приложение №____</t>
  </si>
  <si>
    <t>к договору подряда №________от_____</t>
  </si>
  <si>
    <t>Заказчик:</t>
  </si>
  <si>
    <t>Подрядчик:</t>
  </si>
  <si>
    <t>в том числе 2014 г.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</si>
  <si>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</si>
  <si>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</si>
  <si>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</si>
  <si>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</si>
  <si>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</si>
  <si>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</si>
  <si>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</si>
  <si>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</si>
  <si>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</si>
  <si>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</si>
  <si>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</si>
  <si>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</si>
  <si>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</si>
  <si>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</si>
  <si>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</si>
  <si>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</si>
  <si>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 xml:space="preserve">Ведущий инженер ПО-1 </t>
  </si>
  <si>
    <t>Галанкин А.П,</t>
  </si>
  <si>
    <t xml:space="preserve">Начальник ОЦиПТД поКС и РО </t>
  </si>
  <si>
    <t xml:space="preserve">Дменова В.А. </t>
  </si>
  <si>
    <t xml:space="preserve"> Вырубка просеки</t>
  </si>
  <si>
    <t>Затраты по проезду через переправу "Ермаковская" и по платным дорогам "Томскнефть"</t>
  </si>
  <si>
    <t>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</si>
  <si>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Стройка:</t>
  </si>
  <si>
    <t xml:space="preserve">Объект:   </t>
  </si>
  <si>
    <t>Стройка: Обустройство Тайлаковского месторождения нефти. Куст скважин №118</t>
  </si>
  <si>
    <t>Объект:   ВЛ-6кВ № 1 на куст скважин № 118</t>
  </si>
  <si>
    <t>Объект:   ВЛ-6кВ №2 на куст скважин № 118</t>
  </si>
  <si>
    <t>Дл.0,3км</t>
  </si>
  <si>
    <t xml:space="preserve">4263/2014 </t>
  </si>
  <si>
    <t>Электрическая воздушная линия ВЛ-6кВ №1</t>
  </si>
  <si>
    <t>4590/2014</t>
  </si>
  <si>
    <t>Проминка трассы</t>
  </si>
  <si>
    <t>4264-2014</t>
  </si>
  <si>
    <t>Электрическая воздушная линия ВЛ-6кВ №2</t>
  </si>
  <si>
    <t>4265-2014</t>
  </si>
  <si>
    <t>4266-2014</t>
  </si>
  <si>
    <t>Стройка: Обустройство Тайлаковского месторождения нефти. Куст скважин №44</t>
  </si>
  <si>
    <t>Объект:   ВЛ-6кВ № 1 на куст скважин № 44</t>
  </si>
  <si>
    <t>Дл.0,5км</t>
  </si>
  <si>
    <t>4267/2014</t>
  </si>
  <si>
    <t xml:space="preserve"> Электрическая воздушная линия ВЛ-6кВ</t>
  </si>
  <si>
    <t>Объект:   ВЛ-6кВ №2 на куст скважин № 44</t>
  </si>
  <si>
    <t>4268/2014</t>
  </si>
  <si>
    <t xml:space="preserve"> Электрическая воздушная линия ВЛ-6кВ </t>
  </si>
  <si>
    <t>4269/2014</t>
  </si>
  <si>
    <t>Стройка: Обустройство Тайлаковского месторождения нефти. Куст скважин №№37,40,41,42,43,44,45,46,47,49,51,52,53,54,56,57,59,60,61,63,65,67,68,69,75.</t>
  </si>
  <si>
    <t>Объект:  ВЛ-6 кВ №23 отпайка от ВЛ-6 кВ на куст скважин №69 до куста скважин №65</t>
  </si>
  <si>
    <t>Дл.5,225км</t>
  </si>
  <si>
    <t>4583/2014</t>
  </si>
  <si>
    <t>4584/2014</t>
  </si>
  <si>
    <t>Объект:  ВЛ-6 кВ №37 отпайка от ВЛ-6 кВ на куст скважин №65 до куста скважин №62</t>
  </si>
  <si>
    <t>Дл.3,686 км</t>
  </si>
  <si>
    <t>4580/2014</t>
  </si>
  <si>
    <t>4581/2014</t>
  </si>
  <si>
    <t>4582/2014</t>
  </si>
  <si>
    <t>Объект:  ВЛ-6 кВ №39 отпайка от ВЛ-6 кВ на куст скважин №69 до куста скважин №68</t>
  </si>
  <si>
    <t>Дл.0,405км</t>
  </si>
  <si>
    <t>4593/2014</t>
  </si>
  <si>
    <t>4592/2014</t>
  </si>
  <si>
    <t>4594/2014</t>
  </si>
  <si>
    <t>Дл.0,397км</t>
  </si>
  <si>
    <t>Стройка: Обустройство Тайлаковского месторождения нефти. Куст скважин № 63</t>
  </si>
  <si>
    <t>Объект:  ВЛ-6кВ № 1 на куст скважин № 63</t>
  </si>
  <si>
    <t>Дл.1,513км</t>
  </si>
  <si>
    <t>4586-2014</t>
  </si>
  <si>
    <t xml:space="preserve"> Электрическая воздушная линия 6 кВ </t>
  </si>
  <si>
    <t>4585-2014</t>
  </si>
  <si>
    <t xml:space="preserve"> Проминка трассы под ВЛ 6 кВ </t>
  </si>
  <si>
    <t>Объект:  ВЛ-6кВ № 2 на куст скважин № 63</t>
  </si>
  <si>
    <t>Дл.1,491км</t>
  </si>
  <si>
    <t>4587-2014</t>
  </si>
  <si>
    <t xml:space="preserve"> Проминка трассы под ВЛ6 кВ </t>
  </si>
  <si>
    <t xml:space="preserve">4588-2014 </t>
  </si>
  <si>
    <t xml:space="preserve">Электрическая воздушная линия 6 кВ </t>
  </si>
  <si>
    <t xml:space="preserve">4589-2014 </t>
  </si>
  <si>
    <t>Вырубка просеки под ВЛ-6кВ</t>
  </si>
  <si>
    <t>Объект:  ВЛ-6 кВ №39 отпайка от ВЛ-6 кВ на куст скважин №65 до куста скважин №68</t>
  </si>
  <si>
    <t>Объект:  ВЛ-6 кВ №40 отпайка от ВЛ-6 кВ на куст скважин №65 до куста скважин №68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</si>
</sst>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 tint="-0.249977111117893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0" fontId="2" fillId="0" borderId="8">
      <alignment vertical="top" wrapText="1"/>
    </xf>
  </cellStyleXfs>
  <cellXfs count="550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0" fontId="70" fillId="28" borderId="47" xfId="0" applyFont="1" applyFill="1" applyBorder="1" applyAlignment="1">
      <alignment vertical="top"/>
    </xf>
    <xf numFmtId="188" fontId="71" fillId="0" borderId="48" xfId="0" applyNumberFormat="1" applyFont="1" applyFill="1" applyBorder="1" applyAlignment="1">
      <alignment horizontal="center" vertical="top"/>
    </xf>
    <xf numFmtId="3" fontId="62" fillId="0" borderId="48" xfId="0" applyNumberFormat="1" applyFont="1" applyFill="1" applyBorder="1" applyAlignment="1">
      <alignment horizontal="center" vertical="top"/>
    </xf>
    <xf numFmtId="3" fontId="71" fillId="0" borderId="48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2" fillId="0" borderId="50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/>
    </xf>
    <xf numFmtId="0" fontId="72" fillId="0" borderId="50" xfId="0" applyFont="1" applyFill="1" applyBorder="1" applyAlignment="1">
      <alignment horizontal="center" vertical="top"/>
    </xf>
    <xf numFmtId="0" fontId="70" fillId="0" borderId="47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0" fontId="5" fillId="29" borderId="0" xfId="0" applyFont="1" applyFill="1"/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7" xfId="909" applyFont="1" applyFill="1" applyBorder="1" applyAlignment="1">
      <alignment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5" fillId="0" borderId="60" xfId="909" applyFont="1" applyFill="1" applyBorder="1" applyAlignment="1">
      <alignment horizontal="left" vertical="center" wrapText="1"/>
    </xf>
    <xf numFmtId="3" fontId="5" fillId="0" borderId="61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62" xfId="909" applyNumberFormat="1" applyFont="1" applyBorder="1" applyAlignment="1">
      <alignment horizontal="center" vertical="center" wrapText="1"/>
    </xf>
    <xf numFmtId="0" fontId="60" fillId="0" borderId="0" xfId="1" applyFont="1"/>
    <xf numFmtId="0" fontId="76" fillId="16" borderId="7" xfId="1" applyFont="1" applyFill="1" applyBorder="1"/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69" xfId="993" applyFont="1" applyFill="1" applyBorder="1" applyAlignment="1">
      <alignment horizontal="left" vertical="top"/>
    </xf>
    <xf numFmtId="0" fontId="5" fillId="0" borderId="6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60" fillId="0" borderId="42" xfId="993" applyFont="1" applyFill="1" applyBorder="1" applyAlignment="1">
      <alignment horizontal="left" vertical="top"/>
    </xf>
    <xf numFmtId="1" fontId="60" fillId="0" borderId="4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61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8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1" fillId="0" borderId="0" xfId="990" applyNumberFormat="1" applyFont="1" applyAlignment="1">
      <alignment vertical="center"/>
    </xf>
    <xf numFmtId="0" fontId="78" fillId="0" borderId="0" xfId="990" applyNumberFormat="1" applyFont="1" applyAlignment="1">
      <alignment vertical="center"/>
    </xf>
    <xf numFmtId="0" fontId="10" fillId="0" borderId="0" xfId="990" applyNumberFormat="1" applyFont="1" applyAlignment="1">
      <alignment horizontal="center" vertical="center" wrapText="1"/>
    </xf>
    <xf numFmtId="3" fontId="83" fillId="0" borderId="0" xfId="1060" applyNumberFormat="1" applyFont="1" applyFill="1" applyBorder="1" applyAlignment="1">
      <alignment horizontal="right"/>
    </xf>
    <xf numFmtId="191" fontId="83" fillId="0" borderId="0" xfId="1060" applyNumberFormat="1" applyFont="1" applyFill="1" applyBorder="1" applyAlignment="1">
      <alignment horizontal="right"/>
    </xf>
    <xf numFmtId="0" fontId="83" fillId="0" borderId="0" xfId="1060" applyFont="1" applyBorder="1" applyAlignment="1">
      <alignment vertical="center"/>
    </xf>
    <xf numFmtId="0" fontId="83" fillId="28" borderId="0" xfId="1053" applyFont="1" applyFill="1"/>
    <xf numFmtId="3" fontId="83" fillId="0" borderId="0" xfId="988" applyNumberFormat="1" applyFont="1" applyBorder="1" applyAlignment="1">
      <alignment horizontal="right"/>
    </xf>
    <xf numFmtId="191" fontId="83" fillId="0" borderId="0" xfId="988" applyNumberFormat="1" applyFont="1" applyBorder="1" applyAlignment="1">
      <alignment horizontal="right"/>
    </xf>
    <xf numFmtId="0" fontId="83" fillId="0" borderId="0" xfId="988" applyFont="1" applyBorder="1"/>
    <xf numFmtId="0" fontId="83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8" fillId="31" borderId="0" xfId="990" applyNumberFormat="1" applyFont="1" applyFill="1" applyAlignment="1">
      <alignment horizontal="center" vertical="center"/>
    </xf>
    <xf numFmtId="0" fontId="78" fillId="31" borderId="0" xfId="990" applyNumberFormat="1" applyFont="1" applyFill="1" applyAlignment="1">
      <alignment horizontal="left"/>
    </xf>
    <xf numFmtId="0" fontId="5" fillId="32" borderId="51" xfId="990" applyNumberFormat="1" applyFont="1" applyFill="1" applyBorder="1" applyAlignment="1">
      <alignment horizontal="center" vertical="center"/>
    </xf>
    <xf numFmtId="0" fontId="5" fillId="32" borderId="75" xfId="990" applyNumberFormat="1" applyFont="1" applyFill="1" applyBorder="1" applyAlignment="1">
      <alignment horizontal="center" vertical="center"/>
    </xf>
    <xf numFmtId="0" fontId="5" fillId="32" borderId="0" xfId="990" applyNumberFormat="1" applyFont="1" applyFill="1" applyBorder="1" applyAlignment="1">
      <alignment horizontal="center" vertical="center"/>
    </xf>
    <xf numFmtId="0" fontId="5" fillId="32" borderId="67" xfId="990" applyNumberFormat="1" applyFont="1" applyFill="1" applyBorder="1" applyAlignment="1">
      <alignment horizontal="center" vertical="center" wrapText="1"/>
    </xf>
    <xf numFmtId="0" fontId="60" fillId="32" borderId="1" xfId="990" applyNumberFormat="1" applyFont="1" applyFill="1" applyBorder="1" applyAlignment="1">
      <alignment horizontal="center" vertical="center"/>
    </xf>
    <xf numFmtId="0" fontId="60" fillId="32" borderId="16" xfId="990" applyNumberFormat="1" applyFont="1" applyFill="1" applyBorder="1" applyAlignment="1">
      <alignment horizontal="center" vertical="center"/>
    </xf>
    <xf numFmtId="0" fontId="60" fillId="32" borderId="3" xfId="990" applyNumberFormat="1" applyFont="1" applyFill="1" applyBorder="1" applyAlignment="1">
      <alignment horizontal="center" vertical="center"/>
    </xf>
    <xf numFmtId="0" fontId="74" fillId="32" borderId="78" xfId="990" applyNumberFormat="1" applyFont="1" applyFill="1" applyBorder="1" applyAlignment="1">
      <alignment horizontal="center" vertical="center"/>
    </xf>
    <xf numFmtId="0" fontId="74" fillId="32" borderId="70" xfId="990" applyNumberFormat="1" applyFont="1" applyFill="1" applyBorder="1" applyAlignment="1">
      <alignment horizontal="center" vertical="center"/>
    </xf>
    <xf numFmtId="0" fontId="74" fillId="32" borderId="13" xfId="990" applyNumberFormat="1" applyFont="1" applyFill="1" applyBorder="1" applyAlignment="1">
      <alignment horizontal="center" vertical="center"/>
    </xf>
    <xf numFmtId="0" fontId="80" fillId="32" borderId="59" xfId="990" applyNumberFormat="1" applyFont="1" applyFill="1" applyBorder="1" applyAlignment="1">
      <alignment horizontal="left" vertical="center"/>
    </xf>
    <xf numFmtId="0" fontId="74" fillId="32" borderId="40" xfId="990" applyNumberFormat="1" applyFont="1" applyFill="1" applyBorder="1" applyAlignment="1">
      <alignment horizontal="center" vertical="center"/>
    </xf>
    <xf numFmtId="0" fontId="74" fillId="32" borderId="41" xfId="990" applyNumberFormat="1" applyFont="1" applyFill="1" applyBorder="1" applyAlignment="1">
      <alignment horizontal="center" vertical="center"/>
    </xf>
    <xf numFmtId="0" fontId="74" fillId="32" borderId="69" xfId="990" applyNumberFormat="1" applyFont="1" applyFill="1" applyBorder="1" applyAlignment="1">
      <alignment horizontal="center" vertical="center"/>
    </xf>
    <xf numFmtId="0" fontId="80" fillId="32" borderId="43" xfId="990" applyNumberFormat="1" applyFont="1" applyFill="1" applyBorder="1" applyAlignment="1">
      <alignment horizontal="left" vertical="center"/>
    </xf>
    <xf numFmtId="0" fontId="5" fillId="32" borderId="58" xfId="990" applyNumberFormat="1" applyFont="1" applyFill="1" applyBorder="1" applyAlignment="1">
      <alignment horizontal="center" vertical="center"/>
    </xf>
    <xf numFmtId="0" fontId="5" fillId="32" borderId="32" xfId="990" applyNumberFormat="1" applyFont="1" applyFill="1" applyBorder="1" applyAlignment="1">
      <alignment horizontal="center" vertical="center" wrapText="1"/>
    </xf>
    <xf numFmtId="0" fontId="5" fillId="32" borderId="79" xfId="990" applyNumberFormat="1" applyFont="1" applyFill="1" applyBorder="1" applyAlignment="1">
      <alignment horizontal="center" vertical="center" wrapText="1"/>
    </xf>
    <xf numFmtId="0" fontId="5" fillId="32" borderId="1" xfId="990" applyNumberFormat="1" applyFont="1" applyFill="1" applyBorder="1" applyAlignment="1">
      <alignment horizontal="center" vertical="center"/>
    </xf>
    <xf numFmtId="0" fontId="5" fillId="32" borderId="78" xfId="990" applyNumberFormat="1" applyFont="1" applyFill="1" applyBorder="1" applyAlignment="1">
      <alignment horizontal="center" vertical="center"/>
    </xf>
    <xf numFmtId="0" fontId="5" fillId="32" borderId="36" xfId="990" applyNumberFormat="1" applyFont="1" applyFill="1" applyBorder="1" applyAlignment="1">
      <alignment horizontal="center" vertical="center" wrapText="1"/>
    </xf>
    <xf numFmtId="0" fontId="5" fillId="32" borderId="37" xfId="990" applyNumberFormat="1" applyFont="1" applyFill="1" applyBorder="1" applyAlignment="1">
      <alignment horizontal="center" vertical="center" wrapText="1"/>
    </xf>
    <xf numFmtId="0" fontId="5" fillId="32" borderId="59" xfId="990" applyNumberFormat="1" applyFont="1" applyFill="1" applyBorder="1" applyAlignment="1">
      <alignment horizontal="center" vertical="center" wrapText="1"/>
    </xf>
    <xf numFmtId="0" fontId="5" fillId="32" borderId="7" xfId="990" applyNumberFormat="1" applyFont="1" applyFill="1" applyBorder="1" applyAlignment="1">
      <alignment horizontal="center" vertical="center"/>
    </xf>
    <xf numFmtId="0" fontId="5" fillId="32" borderId="8" xfId="990" applyNumberFormat="1" applyFont="1" applyFill="1" applyBorder="1" applyAlignment="1">
      <alignment horizontal="center" vertical="center" wrapText="1"/>
    </xf>
    <xf numFmtId="0" fontId="5" fillId="32" borderId="29" xfId="990" applyNumberFormat="1" applyFont="1" applyFill="1" applyBorder="1" applyAlignment="1">
      <alignment horizontal="center" vertical="center" wrapText="1"/>
    </xf>
    <xf numFmtId="0" fontId="5" fillId="32" borderId="9" xfId="990" applyNumberFormat="1" applyFont="1" applyFill="1" applyBorder="1" applyAlignment="1">
      <alignment horizontal="center" vertical="center" wrapText="1"/>
    </xf>
    <xf numFmtId="0" fontId="5" fillId="32" borderId="8" xfId="990" applyNumberFormat="1" applyFont="1" applyFill="1" applyBorder="1" applyAlignment="1">
      <alignment horizontal="center" vertical="center"/>
    </xf>
    <xf numFmtId="0" fontId="5" fillId="32" borderId="29" xfId="990" applyNumberFormat="1" applyFont="1" applyFill="1" applyBorder="1" applyAlignment="1">
      <alignment horizontal="center" vertical="center"/>
    </xf>
    <xf numFmtId="0" fontId="5" fillId="32" borderId="80" xfId="990" applyNumberFormat="1" applyFont="1" applyFill="1" applyBorder="1" applyAlignment="1">
      <alignment horizontal="center" vertical="center"/>
    </xf>
    <xf numFmtId="0" fontId="5" fillId="32" borderId="40" xfId="990" applyNumberFormat="1" applyFont="1" applyFill="1" applyBorder="1" applyAlignment="1">
      <alignment horizontal="center" vertical="center"/>
    </xf>
    <xf numFmtId="0" fontId="5" fillId="32" borderId="68" xfId="990" applyNumberFormat="1" applyFont="1" applyFill="1" applyBorder="1" applyAlignment="1">
      <alignment horizontal="center" vertical="center" wrapText="1"/>
    </xf>
    <xf numFmtId="0" fontId="5" fillId="32" borderId="43" xfId="990" applyNumberFormat="1" applyFont="1" applyFill="1" applyBorder="1" applyAlignment="1">
      <alignment horizontal="center" vertical="center" wrapText="1"/>
    </xf>
    <xf numFmtId="0" fontId="5" fillId="32" borderId="17" xfId="990" applyNumberFormat="1" applyFont="1" applyFill="1" applyBorder="1" applyAlignment="1">
      <alignment horizontal="center" vertical="center" wrapText="1"/>
    </xf>
    <xf numFmtId="0" fontId="5" fillId="32" borderId="69" xfId="990" applyNumberFormat="1" applyFont="1" applyFill="1" applyBorder="1" applyAlignment="1">
      <alignment horizontal="center" vertical="center" wrapText="1"/>
    </xf>
    <xf numFmtId="0" fontId="5" fillId="32" borderId="61" xfId="990" applyNumberFormat="1" applyFont="1" applyFill="1" applyBorder="1" applyAlignment="1">
      <alignment horizontal="center" vertical="center" wrapText="1"/>
    </xf>
    <xf numFmtId="0" fontId="5" fillId="32" borderId="81" xfId="990" applyNumberFormat="1" applyFont="1" applyFill="1" applyBorder="1" applyAlignment="1">
      <alignment horizontal="center" vertical="center" wrapText="1"/>
    </xf>
    <xf numFmtId="0" fontId="5" fillId="32" borderId="62" xfId="990" applyNumberFormat="1" applyFont="1" applyFill="1" applyBorder="1" applyAlignment="1">
      <alignment horizontal="center" vertical="center" wrapText="1"/>
    </xf>
    <xf numFmtId="0" fontId="5" fillId="32" borderId="76" xfId="990" applyNumberFormat="1" applyFont="1" applyFill="1" applyBorder="1" applyAlignment="1">
      <alignment horizontal="center" vertical="center" wrapText="1"/>
    </xf>
    <xf numFmtId="0" fontId="5" fillId="32" borderId="3" xfId="990" applyNumberFormat="1" applyFont="1" applyFill="1" applyBorder="1" applyAlignment="1">
      <alignment horizontal="center" vertical="center" wrapText="1"/>
    </xf>
    <xf numFmtId="0" fontId="83" fillId="32" borderId="0" xfId="989" applyNumberFormat="1" applyFont="1" applyFill="1" applyAlignment="1"/>
    <xf numFmtId="0" fontId="83" fillId="32" borderId="0" xfId="988" applyFont="1" applyFill="1" applyAlignment="1"/>
    <xf numFmtId="0" fontId="37" fillId="32" borderId="0" xfId="990" applyNumberFormat="1" applyFont="1" applyFill="1" applyAlignment="1">
      <alignment horizontal="center" vertical="center"/>
    </xf>
    <xf numFmtId="0" fontId="83" fillId="32" borderId="0" xfId="1060" applyFont="1" applyFill="1" applyAlignment="1">
      <alignment wrapText="1"/>
    </xf>
    <xf numFmtId="0" fontId="78" fillId="30" borderId="0" xfId="990" applyNumberFormat="1" applyFont="1" applyFill="1" applyAlignment="1">
      <alignment horizontal="center" vertical="center"/>
    </xf>
    <xf numFmtId="0" fontId="78" fillId="30" borderId="0" xfId="990" applyNumberFormat="1" applyFont="1" applyFill="1" applyAlignment="1">
      <alignment horizontal="left"/>
    </xf>
    <xf numFmtId="0" fontId="78" fillId="30" borderId="0" xfId="990" applyNumberFormat="1" applyFont="1" applyFill="1" applyAlignment="1">
      <alignment horizontal="right"/>
    </xf>
    <xf numFmtId="0" fontId="5" fillId="30" borderId="0" xfId="990" applyNumberFormat="1" applyFont="1" applyFill="1" applyBorder="1" applyAlignment="1">
      <alignment horizontal="center" vertical="center"/>
    </xf>
    <xf numFmtId="0" fontId="83" fillId="30" borderId="0" xfId="990" applyNumberFormat="1" applyFont="1" applyFill="1" applyBorder="1" applyAlignment="1">
      <alignment horizontal="center" vertical="center"/>
    </xf>
    <xf numFmtId="0" fontId="5" fillId="30" borderId="0" xfId="990" applyNumberFormat="1" applyFont="1" applyFill="1" applyBorder="1" applyAlignment="1">
      <alignment vertical="center"/>
    </xf>
    <xf numFmtId="0" fontId="60" fillId="30" borderId="0" xfId="990" applyNumberFormat="1" applyFont="1" applyFill="1" applyBorder="1" applyAlignment="1">
      <alignment vertical="center"/>
    </xf>
    <xf numFmtId="0" fontId="83" fillId="0" borderId="0" xfId="0" applyFont="1" applyBorder="1"/>
    <xf numFmtId="0" fontId="84" fillId="0" borderId="0" xfId="0" applyFont="1" applyBorder="1" applyAlignment="1">
      <alignment horizontal="center"/>
    </xf>
    <xf numFmtId="3" fontId="84" fillId="0" borderId="0" xfId="0" applyNumberFormat="1" applyFont="1" applyBorder="1" applyAlignment="1">
      <alignment horizontal="center"/>
    </xf>
    <xf numFmtId="0" fontId="60" fillId="31" borderId="4" xfId="993" applyFont="1" applyFill="1" applyBorder="1" applyAlignment="1">
      <alignment horizontal="left" vertical="top"/>
    </xf>
    <xf numFmtId="0" fontId="60" fillId="31" borderId="5" xfId="993" applyFont="1" applyFill="1" applyBorder="1" applyAlignment="1">
      <alignment horizontal="center" vertical="top"/>
    </xf>
    <xf numFmtId="0" fontId="5" fillId="31" borderId="40" xfId="1" applyFont="1" applyFill="1" applyBorder="1" applyAlignment="1">
      <alignment horizontal="center"/>
    </xf>
    <xf numFmtId="0" fontId="60" fillId="31" borderId="42" xfId="993" applyFont="1" applyFill="1" applyBorder="1" applyAlignment="1">
      <alignment horizontal="left" vertical="top"/>
    </xf>
    <xf numFmtId="0" fontId="5" fillId="31" borderId="4" xfId="1" applyFont="1" applyFill="1" applyBorder="1" applyAlignment="1">
      <alignment horizontal="center" vertical="center"/>
    </xf>
    <xf numFmtId="0" fontId="60" fillId="31" borderId="5" xfId="993" applyFont="1" applyFill="1" applyBorder="1" applyAlignment="1">
      <alignment horizontal="left" vertical="top"/>
    </xf>
    <xf numFmtId="0" fontId="5" fillId="31" borderId="7" xfId="1" applyFont="1" applyFill="1" applyBorder="1" applyAlignment="1">
      <alignment horizontal="center" vertical="center"/>
    </xf>
    <xf numFmtId="0" fontId="60" fillId="31" borderId="8" xfId="993" applyFont="1" applyFill="1" applyBorder="1" applyAlignment="1">
      <alignment horizontal="left" vertical="top"/>
    </xf>
    <xf numFmtId="4" fontId="60" fillId="31" borderId="8" xfId="1" applyNumberFormat="1" applyFont="1" applyFill="1" applyBorder="1" applyAlignment="1">
      <alignment vertical="top" wrapText="1"/>
    </xf>
    <xf numFmtId="49" fontId="60" fillId="31" borderId="8" xfId="987" applyNumberFormat="1" applyFont="1" applyFill="1" applyBorder="1" applyAlignment="1">
      <alignment horizontal="left" vertical="top" wrapText="1"/>
    </xf>
    <xf numFmtId="0" fontId="5" fillId="31" borderId="60" xfId="1" applyFont="1" applyFill="1" applyBorder="1" applyAlignment="1">
      <alignment horizontal="center" vertical="center"/>
    </xf>
    <xf numFmtId="4" fontId="60" fillId="31" borderId="61" xfId="1" applyNumberFormat="1" applyFont="1" applyFill="1" applyBorder="1" applyAlignment="1">
      <alignment vertical="top" wrapText="1"/>
    </xf>
    <xf numFmtId="0" fontId="78" fillId="0" borderId="0" xfId="990" applyNumberFormat="1" applyFont="1" applyAlignment="1">
      <alignment horizontal="center" vertical="center"/>
    </xf>
    <xf numFmtId="0" fontId="78" fillId="0" borderId="0" xfId="990" applyNumberFormat="1" applyFont="1" applyAlignment="1">
      <alignment horizontal="left"/>
    </xf>
    <xf numFmtId="0" fontId="78" fillId="0" borderId="0" xfId="990" applyNumberFormat="1" applyFont="1" applyBorder="1" applyAlignment="1">
      <alignment horizontal="center" vertical="center"/>
    </xf>
    <xf numFmtId="0" fontId="78" fillId="0" borderId="0" xfId="990" applyNumberFormat="1" applyFont="1" applyBorder="1" applyAlignment="1">
      <alignment horizontal="left"/>
    </xf>
    <xf numFmtId="0" fontId="78" fillId="0" borderId="0" xfId="990" applyNumberFormat="1" applyFont="1" applyBorder="1" applyAlignment="1">
      <alignment horizontal="right"/>
    </xf>
    <xf numFmtId="0" fontId="85" fillId="30" borderId="0" xfId="808" applyNumberFormat="1" applyFont="1" applyFill="1" applyAlignment="1">
      <alignment vertical="center" wrapText="1"/>
    </xf>
    <xf numFmtId="4" fontId="86" fillId="30" borderId="0" xfId="909" applyFont="1" applyFill="1">
      <alignment vertical="center"/>
    </xf>
    <xf numFmtId="49" fontId="60" fillId="30" borderId="1" xfId="0" applyNumberFormat="1" applyFont="1" applyFill="1" applyBorder="1" applyAlignment="1">
      <alignment horizontal="center" vertical="center"/>
    </xf>
    <xf numFmtId="0" fontId="5" fillId="30" borderId="2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49" fontId="60" fillId="30" borderId="4" xfId="0" applyNumberFormat="1" applyFont="1" applyFill="1" applyBorder="1" applyAlignment="1">
      <alignment horizontal="center" vertical="center" wrapText="1"/>
    </xf>
    <xf numFmtId="0" fontId="5" fillId="30" borderId="5" xfId="0" applyFont="1" applyFill="1" applyBorder="1" applyAlignment="1">
      <alignment horizontal="left" vertical="center" wrapText="1"/>
    </xf>
    <xf numFmtId="0" fontId="5" fillId="30" borderId="5" xfId="0" applyFont="1" applyFill="1" applyBorder="1" applyAlignment="1">
      <alignment horizontal="center" vertical="center" wrapText="1"/>
    </xf>
    <xf numFmtId="0" fontId="5" fillId="30" borderId="6" xfId="0" applyFont="1" applyFill="1" applyBorder="1" applyAlignment="1">
      <alignment horizontal="center" vertical="center" wrapText="1"/>
    </xf>
    <xf numFmtId="49" fontId="60" fillId="30" borderId="7" xfId="0" applyNumberFormat="1" applyFont="1" applyFill="1" applyBorder="1" applyAlignment="1">
      <alignment horizontal="center" vertical="center" wrapText="1"/>
    </xf>
    <xf numFmtId="0" fontId="5" fillId="30" borderId="8" xfId="993" applyFont="1" applyFill="1" applyBorder="1" applyAlignment="1">
      <alignment horizontal="left" vertical="top" wrapText="1"/>
    </xf>
    <xf numFmtId="0" fontId="5" fillId="30" borderId="8" xfId="0" applyFont="1" applyFill="1" applyBorder="1" applyAlignment="1">
      <alignment horizontal="center" vertical="center" wrapText="1"/>
    </xf>
    <xf numFmtId="0" fontId="5" fillId="30" borderId="9" xfId="0" applyFont="1" applyFill="1" applyBorder="1" applyAlignment="1">
      <alignment horizontal="center" vertical="center" wrapText="1"/>
    </xf>
    <xf numFmtId="0" fontId="5" fillId="30" borderId="8" xfId="0" applyFont="1" applyFill="1" applyBorder="1" applyAlignment="1">
      <alignment horizontal="left" vertical="center" wrapText="1"/>
    </xf>
    <xf numFmtId="49" fontId="60" fillId="30" borderId="10" xfId="0" applyNumberFormat="1" applyFont="1" applyFill="1" applyBorder="1" applyAlignment="1">
      <alignment horizontal="center" vertical="center" wrapText="1"/>
    </xf>
    <xf numFmtId="0" fontId="5" fillId="30" borderId="11" xfId="0" applyFont="1" applyFill="1" applyBorder="1" applyAlignment="1">
      <alignment horizontal="center" vertical="center" wrapText="1"/>
    </xf>
    <xf numFmtId="0" fontId="5" fillId="30" borderId="12" xfId="0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10" fontId="60" fillId="0" borderId="9" xfId="1" applyNumberFormat="1" applyFont="1" applyFill="1" applyBorder="1" applyAlignment="1">
      <alignment horizontal="center"/>
    </xf>
    <xf numFmtId="190" fontId="60" fillId="0" borderId="9" xfId="1" applyNumberFormat="1" applyFont="1" applyBorder="1" applyAlignment="1">
      <alignment horizontal="center"/>
    </xf>
    <xf numFmtId="190" fontId="60" fillId="0" borderId="62" xfId="1" applyNumberFormat="1" applyFont="1" applyBorder="1" applyAlignment="1">
      <alignment horizontal="center"/>
    </xf>
    <xf numFmtId="9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Border="1" applyAlignment="1">
      <alignment horizontal="center"/>
    </xf>
    <xf numFmtId="4" fontId="5" fillId="30" borderId="5" xfId="909" applyFont="1" applyFill="1" applyBorder="1" applyAlignment="1">
      <alignment horizontal="left" vertical="center" wrapText="1"/>
    </xf>
    <xf numFmtId="4" fontId="5" fillId="30" borderId="61" xfId="909" applyFont="1" applyFill="1" applyBorder="1" applyAlignment="1">
      <alignment horizontal="left" vertical="center" wrapText="1"/>
    </xf>
    <xf numFmtId="4" fontId="5" fillId="30" borderId="8" xfId="909" applyFont="1" applyFill="1" applyBorder="1" applyAlignment="1">
      <alignment horizontal="left" vertical="center" wrapText="1"/>
    </xf>
    <xf numFmtId="3" fontId="5" fillId="0" borderId="53" xfId="909" applyNumberFormat="1" applyFont="1" applyBorder="1" applyAlignment="1">
      <alignment horizontal="center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60" fillId="0" borderId="55" xfId="909" applyNumberFormat="1" applyFont="1" applyBorder="1" applyAlignment="1">
      <alignment horizontal="right" vertical="top" wrapText="1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49" fontId="62" fillId="0" borderId="43" xfId="0" applyNumberFormat="1" applyFont="1" applyFill="1" applyBorder="1" applyAlignment="1">
      <alignment horizontal="center" vertical="center" wrapText="1"/>
    </xf>
    <xf numFmtId="49" fontId="62" fillId="0" borderId="84" xfId="0" applyNumberFormat="1" applyFont="1" applyFill="1" applyBorder="1" applyAlignment="1">
      <alignment horizontal="left" vertical="top" wrapText="1"/>
    </xf>
    <xf numFmtId="3" fontId="71" fillId="0" borderId="84" xfId="0" applyNumberFormat="1" applyFont="1" applyFill="1" applyBorder="1" applyAlignment="1">
      <alignment horizontal="center" vertical="top"/>
    </xf>
    <xf numFmtId="0" fontId="62" fillId="0" borderId="84" xfId="0" applyNumberFormat="1" applyFont="1" applyFill="1" applyBorder="1" applyAlignment="1">
      <alignment horizontal="center" vertical="top"/>
    </xf>
    <xf numFmtId="0" fontId="62" fillId="0" borderId="84" xfId="0" applyFont="1" applyFill="1" applyBorder="1" applyAlignment="1">
      <alignment horizontal="center" vertical="top"/>
    </xf>
    <xf numFmtId="188" fontId="71" fillId="0" borderId="84" xfId="0" applyNumberFormat="1" applyFont="1" applyFill="1" applyBorder="1" applyAlignment="1">
      <alignment horizontal="center" vertical="top"/>
    </xf>
    <xf numFmtId="3" fontId="62" fillId="0" borderId="84" xfId="0" applyNumberFormat="1" applyFont="1" applyFill="1" applyBorder="1" applyAlignment="1">
      <alignment horizontal="center" vertical="top"/>
    </xf>
    <xf numFmtId="3" fontId="71" fillId="0" borderId="85" xfId="0" applyNumberFormat="1" applyFont="1" applyFill="1" applyBorder="1" applyAlignment="1">
      <alignment horizontal="center" vertical="top" wrapText="1"/>
    </xf>
    <xf numFmtId="3" fontId="72" fillId="0" borderId="11" xfId="0" applyNumberFormat="1" applyFont="1" applyFill="1" applyBorder="1" applyAlignment="1">
      <alignment horizontal="center" vertical="top"/>
    </xf>
    <xf numFmtId="0" fontId="72" fillId="0" borderId="11" xfId="0" applyNumberFormat="1" applyFont="1" applyFill="1" applyBorder="1" applyAlignment="1">
      <alignment horizontal="center" vertical="top"/>
    </xf>
    <xf numFmtId="0" fontId="72" fillId="0" borderId="11" xfId="0" applyFont="1" applyFill="1" applyBorder="1" applyAlignment="1">
      <alignment horizontal="center" vertical="top"/>
    </xf>
    <xf numFmtId="188" fontId="71" fillId="0" borderId="11" xfId="0" applyNumberFormat="1" applyFont="1" applyFill="1" applyBorder="1" applyAlignment="1">
      <alignment horizontal="center" vertical="top"/>
    </xf>
    <xf numFmtId="3" fontId="62" fillId="0" borderId="11" xfId="0" applyNumberFormat="1" applyFont="1" applyFill="1" applyBorder="1" applyAlignment="1">
      <alignment horizontal="center" vertical="top"/>
    </xf>
    <xf numFmtId="3" fontId="71" fillId="0" borderId="11" xfId="0" applyNumberFormat="1" applyFont="1" applyFill="1" applyBorder="1" applyAlignment="1">
      <alignment horizontal="center" vertical="top"/>
    </xf>
    <xf numFmtId="3" fontId="71" fillId="0" borderId="12" xfId="0" applyNumberFormat="1" applyFont="1" applyFill="1" applyBorder="1" applyAlignment="1">
      <alignment horizontal="center" vertical="top" wrapText="1"/>
    </xf>
    <xf numFmtId="3" fontId="72" fillId="0" borderId="84" xfId="0" applyNumberFormat="1" applyFont="1" applyFill="1" applyBorder="1" applyAlignment="1">
      <alignment horizontal="center" vertical="top"/>
    </xf>
    <xf numFmtId="0" fontId="72" fillId="0" borderId="84" xfId="0" applyNumberFormat="1" applyFont="1" applyFill="1" applyBorder="1" applyAlignment="1">
      <alignment horizontal="center" vertical="top"/>
    </xf>
    <xf numFmtId="0" fontId="72" fillId="0" borderId="84" xfId="0" applyFont="1" applyFill="1" applyBorder="1" applyAlignment="1">
      <alignment horizontal="center" vertical="top"/>
    </xf>
    <xf numFmtId="0" fontId="72" fillId="0" borderId="11" xfId="0" applyNumberFormat="1" applyFont="1" applyFill="1" applyBorder="1" applyAlignment="1">
      <alignment horizontal="left" vertical="top" wrapText="1"/>
    </xf>
    <xf numFmtId="188" fontId="72" fillId="0" borderId="11" xfId="0" applyNumberFormat="1" applyFont="1" applyFill="1" applyBorder="1" applyAlignment="1">
      <alignment horizontal="center" vertical="top"/>
    </xf>
    <xf numFmtId="3" fontId="72" fillId="0" borderId="12" xfId="0" applyNumberFormat="1" applyFont="1" applyFill="1" applyBorder="1" applyAlignment="1">
      <alignment horizontal="center" vertical="top" wrapText="1"/>
    </xf>
    <xf numFmtId="0" fontId="60" fillId="0" borderId="10" xfId="0" applyFont="1" applyFill="1" applyBorder="1" applyAlignment="1">
      <alignment horizontal="center" vertical="top" wrapText="1"/>
    </xf>
    <xf numFmtId="0" fontId="60" fillId="0" borderId="11" xfId="0" applyFont="1" applyFill="1" applyBorder="1" applyAlignment="1">
      <alignment horizontal="left" vertical="top"/>
    </xf>
    <xf numFmtId="187" fontId="60" fillId="0" borderId="11" xfId="0" applyNumberFormat="1" applyFont="1" applyFill="1" applyBorder="1" applyAlignment="1">
      <alignment horizontal="center" vertical="top" wrapText="1"/>
    </xf>
    <xf numFmtId="0" fontId="60" fillId="0" borderId="11" xfId="0" applyNumberFormat="1" applyFont="1" applyFill="1" applyBorder="1" applyAlignment="1">
      <alignment horizontal="center" vertical="top" wrapText="1"/>
    </xf>
    <xf numFmtId="3" fontId="60" fillId="0" borderId="11" xfId="0" applyNumberFormat="1" applyFont="1" applyFill="1" applyBorder="1" applyAlignment="1">
      <alignment horizontal="center" vertical="top" wrapText="1"/>
    </xf>
    <xf numFmtId="0" fontId="60" fillId="0" borderId="11" xfId="0" applyFont="1" applyFill="1" applyBorder="1" applyAlignment="1">
      <alignment horizontal="center" vertical="top" wrapText="1"/>
    </xf>
    <xf numFmtId="3" fontId="63" fillId="0" borderId="12" xfId="0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0" fontId="60" fillId="16" borderId="8" xfId="993" applyFont="1" applyFill="1" applyBorder="1" applyAlignment="1">
      <alignment horizontal="left" vertical="top"/>
    </xf>
    <xf numFmtId="9" fontId="60" fillId="16" borderId="8" xfId="1033" applyFont="1" applyFill="1" applyBorder="1" applyAlignment="1">
      <alignment horizontal="center" vertical="top" wrapText="1"/>
    </xf>
    <xf numFmtId="4" fontId="60" fillId="16" borderId="9" xfId="1" applyNumberFormat="1" applyFont="1" applyFill="1" applyBorder="1" applyAlignment="1">
      <alignment horizontal="center" vertical="top" wrapText="1"/>
    </xf>
    <xf numFmtId="0" fontId="76" fillId="16" borderId="60" xfId="1" applyFont="1" applyFill="1" applyBorder="1"/>
    <xf numFmtId="4" fontId="60" fillId="16" borderId="61" xfId="1" applyNumberFormat="1" applyFont="1" applyFill="1" applyBorder="1" applyAlignment="1">
      <alignment vertical="top" wrapText="1"/>
    </xf>
    <xf numFmtId="4" fontId="64" fillId="16" borderId="6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3" fontId="72" fillId="0" borderId="50" xfId="0" applyNumberFormat="1" applyFont="1" applyFill="1" applyBorder="1" applyAlignment="1">
      <alignment horizontal="center" vertical="top" wrapText="1"/>
    </xf>
    <xf numFmtId="187" fontId="72" fillId="0" borderId="11" xfId="0" applyNumberFormat="1" applyFont="1" applyFill="1" applyBorder="1" applyAlignment="1">
      <alignment horizontal="center" vertical="top" wrapText="1"/>
    </xf>
    <xf numFmtId="1" fontId="62" fillId="0" borderId="84" xfId="0" applyNumberFormat="1" applyFont="1" applyFill="1" applyBorder="1" applyAlignment="1">
      <alignment horizontal="center" vertical="top"/>
    </xf>
    <xf numFmtId="0" fontId="72" fillId="0" borderId="5" xfId="0" applyFont="1" applyFill="1" applyBorder="1" applyAlignment="1">
      <alignment horizontal="center" vertical="top"/>
    </xf>
    <xf numFmtId="188" fontId="71" fillId="0" borderId="5" xfId="0" applyNumberFormat="1" applyFont="1" applyFill="1" applyBorder="1" applyAlignment="1">
      <alignment horizontal="center" vertical="top"/>
    </xf>
    <xf numFmtId="3" fontId="62" fillId="0" borderId="5" xfId="0" applyNumberFormat="1" applyFont="1" applyFill="1" applyBorder="1" applyAlignment="1">
      <alignment horizontal="center" vertical="top"/>
    </xf>
    <xf numFmtId="3" fontId="71" fillId="0" borderId="5" xfId="0" applyNumberFormat="1" applyFont="1" applyFill="1" applyBorder="1" applyAlignment="1">
      <alignment horizontal="center" vertical="top"/>
    </xf>
    <xf numFmtId="3" fontId="71" fillId="0" borderId="6" xfId="0" applyNumberFormat="1" applyFont="1" applyFill="1" applyBorder="1" applyAlignment="1">
      <alignment horizontal="center" vertical="top" wrapText="1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67" xfId="0" applyNumberFormat="1" applyFont="1" applyFill="1" applyBorder="1" applyAlignment="1">
      <alignment horizontal="center" vertical="top" wrapText="1"/>
    </xf>
    <xf numFmtId="3" fontId="72" fillId="0" borderId="8" xfId="0" applyNumberFormat="1" applyFont="1" applyFill="1" applyBorder="1" applyAlignment="1">
      <alignment horizontal="center" vertical="top"/>
    </xf>
    <xf numFmtId="0" fontId="72" fillId="0" borderId="8" xfId="0" applyNumberFormat="1" applyFont="1" applyFill="1" applyBorder="1" applyAlignment="1">
      <alignment horizontal="center" vertical="top"/>
    </xf>
    <xf numFmtId="0" fontId="72" fillId="0" borderId="8" xfId="0" applyFont="1" applyFill="1" applyBorder="1" applyAlignment="1">
      <alignment horizontal="center" vertical="top"/>
    </xf>
    <xf numFmtId="188" fontId="71" fillId="0" borderId="8" xfId="0" applyNumberFormat="1" applyFont="1" applyFill="1" applyBorder="1" applyAlignment="1">
      <alignment horizontal="center" vertical="top"/>
    </xf>
    <xf numFmtId="3" fontId="62" fillId="0" borderId="8" xfId="0" applyNumberFormat="1" applyFont="1" applyFill="1" applyBorder="1" applyAlignment="1">
      <alignment horizontal="center" vertical="top"/>
    </xf>
    <xf numFmtId="3" fontId="71" fillId="0" borderId="8" xfId="0" applyNumberFormat="1" applyFont="1" applyFill="1" applyBorder="1" applyAlignment="1">
      <alignment horizontal="center" vertical="top"/>
    </xf>
    <xf numFmtId="0" fontId="72" fillId="0" borderId="8" xfId="0" applyNumberFormat="1" applyFont="1" applyFill="1" applyBorder="1" applyAlignment="1">
      <alignment horizontal="left" vertical="top" wrapText="1"/>
    </xf>
    <xf numFmtId="187" fontId="72" fillId="0" borderId="8" xfId="0" applyNumberFormat="1" applyFont="1" applyFill="1" applyBorder="1" applyAlignment="1">
      <alignment horizontal="center" vertical="top"/>
    </xf>
    <xf numFmtId="49" fontId="62" fillId="0" borderId="5" xfId="0" applyNumberFormat="1" applyFont="1" applyFill="1" applyBorder="1" applyAlignment="1">
      <alignment horizontal="left" vertical="top" wrapText="1"/>
    </xf>
    <xf numFmtId="3" fontId="72" fillId="0" borderId="5" xfId="0" applyNumberFormat="1" applyFont="1" applyFill="1" applyBorder="1" applyAlignment="1">
      <alignment horizontal="center" vertical="top"/>
    </xf>
    <xf numFmtId="0" fontId="72" fillId="0" borderId="5" xfId="0" applyNumberFormat="1" applyFont="1" applyFill="1" applyBorder="1" applyAlignment="1">
      <alignment horizontal="center" vertical="top"/>
    </xf>
    <xf numFmtId="3" fontId="71" fillId="0" borderId="9" xfId="0" applyNumberFormat="1" applyFont="1" applyFill="1" applyBorder="1" applyAlignment="1">
      <alignment horizontal="center" vertical="top" wrapText="1"/>
    </xf>
    <xf numFmtId="49" fontId="72" fillId="0" borderId="60" xfId="0" applyNumberFormat="1" applyFont="1" applyFill="1" applyBorder="1" applyAlignment="1">
      <alignment horizontal="center" vertical="center" wrapText="1"/>
    </xf>
    <xf numFmtId="0" fontId="72" fillId="0" borderId="61" xfId="0" applyNumberFormat="1" applyFont="1" applyFill="1" applyBorder="1" applyAlignment="1">
      <alignment horizontal="left" vertical="top" wrapText="1"/>
    </xf>
    <xf numFmtId="3" fontId="72" fillId="0" borderId="61" xfId="0" applyNumberFormat="1" applyFont="1" applyFill="1" applyBorder="1" applyAlignment="1">
      <alignment horizontal="center" vertical="top"/>
    </xf>
    <xf numFmtId="0" fontId="72" fillId="0" borderId="61" xfId="0" applyNumberFormat="1" applyFont="1" applyFill="1" applyBorder="1" applyAlignment="1">
      <alignment horizontal="center" vertical="top"/>
    </xf>
    <xf numFmtId="0" fontId="72" fillId="0" borderId="61" xfId="0" applyFont="1" applyFill="1" applyBorder="1" applyAlignment="1">
      <alignment horizontal="center" vertical="top"/>
    </xf>
    <xf numFmtId="188" fontId="71" fillId="0" borderId="61" xfId="0" applyNumberFormat="1" applyFont="1" applyFill="1" applyBorder="1" applyAlignment="1">
      <alignment horizontal="center" vertical="top"/>
    </xf>
    <xf numFmtId="3" fontId="71" fillId="0" borderId="61" xfId="0" applyNumberFormat="1" applyFont="1" applyFill="1" applyBorder="1" applyAlignment="1">
      <alignment horizontal="center" vertical="top"/>
    </xf>
    <xf numFmtId="3" fontId="71" fillId="0" borderId="62" xfId="0" applyNumberFormat="1" applyFont="1" applyFill="1" applyBorder="1" applyAlignment="1">
      <alignment horizontal="center" vertical="top" wrapText="1"/>
    </xf>
    <xf numFmtId="4" fontId="5" fillId="25" borderId="7" xfId="909" applyFont="1" applyFill="1" applyBorder="1" applyAlignment="1">
      <alignment horizontal="center" vertical="center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1" borderId="8" xfId="992" applyFont="1" applyFill="1" applyBorder="1" applyAlignment="1" applyProtection="1">
      <alignment horizontal="center" vertical="center" wrapText="1"/>
      <protection locked="0"/>
    </xf>
    <xf numFmtId="0" fontId="5" fillId="30" borderId="0" xfId="1" applyFont="1" applyFill="1"/>
    <xf numFmtId="1" fontId="5" fillId="31" borderId="42" xfId="992" quotePrefix="1" applyNumberFormat="1" applyFont="1" applyFill="1" applyBorder="1" applyAlignment="1" applyProtection="1">
      <alignment horizontal="center"/>
      <protection locked="0"/>
    </xf>
    <xf numFmtId="1" fontId="5" fillId="31" borderId="43" xfId="992" quotePrefix="1" applyNumberFormat="1" applyFont="1" applyFill="1" applyBorder="1" applyAlignment="1" applyProtection="1">
      <alignment horizontal="center"/>
      <protection locked="0"/>
    </xf>
    <xf numFmtId="0" fontId="76" fillId="16" borderId="78" xfId="1" applyFont="1" applyFill="1" applyBorder="1"/>
    <xf numFmtId="4" fontId="60" fillId="16" borderId="36" xfId="1" applyNumberFormat="1" applyFont="1" applyFill="1" applyBorder="1" applyAlignment="1">
      <alignment vertical="top" wrapText="1"/>
    </xf>
    <xf numFmtId="0" fontId="5" fillId="30" borderId="8" xfId="1" applyFont="1" applyFill="1" applyBorder="1"/>
    <xf numFmtId="0" fontId="60" fillId="30" borderId="8" xfId="1" applyNumberFormat="1" applyFont="1" applyFill="1" applyBorder="1" applyAlignment="1">
      <alignment horizontal="left" vertical="center" wrapText="1"/>
    </xf>
    <xf numFmtId="0" fontId="60" fillId="30" borderId="8" xfId="1" applyNumberFormat="1" applyFont="1" applyFill="1" applyBorder="1" applyAlignment="1">
      <alignment horizontal="center" vertical="center" wrapText="1"/>
    </xf>
    <xf numFmtId="0" fontId="5" fillId="30" borderId="8" xfId="1" applyFont="1" applyFill="1" applyBorder="1" applyAlignment="1">
      <alignment horizontal="center" vertical="top"/>
    </xf>
    <xf numFmtId="4" fontId="5" fillId="30" borderId="8" xfId="1" applyNumberFormat="1" applyFont="1" applyFill="1" applyBorder="1" applyAlignment="1">
      <alignment horizontal="center" vertical="center" wrapText="1"/>
    </xf>
    <xf numFmtId="3" fontId="5" fillId="3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10" fontId="60" fillId="0" borderId="8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horizontal="center" vertical="center" wrapText="1"/>
    </xf>
    <xf numFmtId="0" fontId="60" fillId="0" borderId="8" xfId="1" applyFont="1" applyBorder="1"/>
    <xf numFmtId="10" fontId="60" fillId="0" borderId="8" xfId="987" applyNumberFormat="1" applyFont="1" applyFill="1" applyBorder="1" applyAlignment="1">
      <alignment horizontal="center" vertical="center" wrapText="1"/>
    </xf>
    <xf numFmtId="1" fontId="60" fillId="31" borderId="8" xfId="1" applyNumberFormat="1" applyFont="1" applyFill="1" applyBorder="1" applyAlignment="1">
      <alignment vertical="top" wrapText="1"/>
    </xf>
    <xf numFmtId="0" fontId="5" fillId="31" borderId="8" xfId="1" applyFont="1" applyFill="1" applyBorder="1" applyAlignment="1">
      <alignment vertical="top" wrapText="1"/>
    </xf>
    <xf numFmtId="10" fontId="5" fillId="0" borderId="8" xfId="1" applyNumberFormat="1" applyFont="1" applyFill="1" applyBorder="1" applyAlignment="1">
      <alignment vertical="top" wrapText="1"/>
    </xf>
    <xf numFmtId="49" fontId="5" fillId="31" borderId="8" xfId="987" applyNumberFormat="1" applyFont="1" applyFill="1" applyBorder="1" applyAlignment="1">
      <alignment horizontal="left" vertical="top" wrapText="1"/>
    </xf>
    <xf numFmtId="10" fontId="5" fillId="0" borderId="8" xfId="987" applyNumberFormat="1" applyFont="1" applyFill="1" applyBorder="1" applyAlignment="1">
      <alignment horizontal="left" vertical="top" wrapText="1"/>
    </xf>
    <xf numFmtId="49" fontId="5" fillId="31" borderId="8" xfId="993" applyNumberFormat="1" applyFont="1" applyFill="1" applyBorder="1" applyAlignment="1">
      <alignment horizontal="left" vertical="top" wrapText="1"/>
    </xf>
    <xf numFmtId="10" fontId="5" fillId="0" borderId="8" xfId="993" applyNumberFormat="1" applyFont="1" applyFill="1" applyBorder="1" applyAlignment="1">
      <alignment horizontal="left" vertical="top"/>
    </xf>
    <xf numFmtId="9" fontId="60" fillId="0" borderId="8" xfId="1033" applyFont="1" applyFill="1" applyBorder="1" applyAlignment="1">
      <alignment horizontal="center" vertical="top" wrapText="1"/>
    </xf>
    <xf numFmtId="10" fontId="60" fillId="0" borderId="8" xfId="987" applyNumberFormat="1" applyFont="1" applyFill="1" applyBorder="1" applyAlignment="1">
      <alignment horizontal="left" vertical="top" wrapText="1"/>
    </xf>
    <xf numFmtId="10" fontId="60" fillId="0" borderId="8" xfId="1" applyNumberFormat="1" applyFont="1" applyFill="1" applyBorder="1" applyAlignment="1">
      <alignment vertical="top" wrapText="1"/>
    </xf>
    <xf numFmtId="10" fontId="75" fillId="0" borderId="8" xfId="1" applyNumberFormat="1" applyFont="1" applyFill="1" applyBorder="1" applyAlignment="1">
      <alignment horizontal="center" vertical="center" wrapText="1"/>
    </xf>
    <xf numFmtId="0" fontId="5" fillId="31" borderId="8" xfId="992" applyFont="1" applyFill="1" applyBorder="1" applyAlignment="1" applyProtection="1">
      <alignment vertical="top" wrapText="1"/>
      <protection locked="0"/>
    </xf>
    <xf numFmtId="0" fontId="5" fillId="0" borderId="8" xfId="992" applyFont="1" applyFill="1" applyBorder="1" applyAlignment="1" applyProtection="1">
      <alignment vertical="top" wrapText="1"/>
      <protection locked="0"/>
    </xf>
    <xf numFmtId="49" fontId="5" fillId="30" borderId="7" xfId="0" applyNumberFormat="1" applyFont="1" applyFill="1" applyBorder="1" applyAlignment="1">
      <alignment horizontal="center" vertical="center" wrapText="1" shrinkToFit="1"/>
    </xf>
    <xf numFmtId="49" fontId="5" fillId="30" borderId="60" xfId="0" applyNumberFormat="1" applyFont="1" applyFill="1" applyBorder="1" applyAlignment="1">
      <alignment horizontal="center" vertical="center" wrapText="1" shrinkToFit="1"/>
    </xf>
    <xf numFmtId="0" fontId="60" fillId="0" borderId="0" xfId="0" applyFont="1" applyBorder="1"/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4" fontId="87" fillId="30" borderId="8" xfId="1" applyNumberFormat="1" applyFont="1" applyFill="1" applyBorder="1" applyAlignment="1">
      <alignment horizontal="center" vertical="center" wrapText="1"/>
    </xf>
    <xf numFmtId="187" fontId="87" fillId="30" borderId="8" xfId="1" applyNumberFormat="1" applyFont="1" applyFill="1" applyBorder="1" applyAlignment="1">
      <alignment horizontal="center" vertical="center" wrapText="1"/>
    </xf>
    <xf numFmtId="0" fontId="87" fillId="30" borderId="8" xfId="1" applyFont="1" applyFill="1" applyBorder="1" applyAlignment="1">
      <alignment horizontal="center" vertical="top"/>
    </xf>
    <xf numFmtId="2" fontId="75" fillId="30" borderId="8" xfId="1" applyNumberFormat="1" applyFont="1" applyFill="1" applyBorder="1" applyAlignment="1">
      <alignment horizontal="center" vertical="top" wrapText="1"/>
    </xf>
    <xf numFmtId="4" fontId="88" fillId="16" borderId="59" xfId="1" applyNumberFormat="1" applyFont="1" applyFill="1" applyBorder="1" applyAlignment="1">
      <alignment horizontal="center" vertical="top" wrapText="1"/>
    </xf>
    <xf numFmtId="0" fontId="5" fillId="30" borderId="36" xfId="1" applyFont="1" applyFill="1" applyBorder="1"/>
    <xf numFmtId="0" fontId="60" fillId="30" borderId="36" xfId="1" applyNumberFormat="1" applyFont="1" applyFill="1" applyBorder="1" applyAlignment="1">
      <alignment horizontal="left" vertical="center" wrapText="1"/>
    </xf>
    <xf numFmtId="0" fontId="60" fillId="30" borderId="36" xfId="1" applyNumberFormat="1" applyFont="1" applyFill="1" applyBorder="1" applyAlignment="1">
      <alignment horizontal="center" vertical="center" wrapText="1"/>
    </xf>
    <xf numFmtId="0" fontId="5" fillId="30" borderId="36" xfId="1" applyFont="1" applyFill="1" applyBorder="1" applyAlignment="1">
      <alignment horizontal="center" vertical="top"/>
    </xf>
    <xf numFmtId="0" fontId="87" fillId="30" borderId="36" xfId="1" applyFont="1" applyFill="1" applyBorder="1" applyAlignment="1">
      <alignment horizontal="center" vertical="top"/>
    </xf>
    <xf numFmtId="2" fontId="75" fillId="30" borderId="36" xfId="1" applyNumberFormat="1" applyFont="1" applyFill="1" applyBorder="1" applyAlignment="1">
      <alignment horizontal="center" vertical="top" wrapText="1"/>
    </xf>
    <xf numFmtId="0" fontId="5" fillId="30" borderId="4" xfId="1" applyFont="1" applyFill="1" applyBorder="1"/>
    <xf numFmtId="0" fontId="60" fillId="30" borderId="5" xfId="1" applyNumberFormat="1" applyFont="1" applyFill="1" applyBorder="1" applyAlignment="1">
      <alignment horizontal="left" vertical="center" wrapText="1"/>
    </xf>
    <xf numFmtId="0" fontId="60" fillId="30" borderId="5" xfId="1" applyNumberFormat="1" applyFont="1" applyFill="1" applyBorder="1" applyAlignment="1">
      <alignment horizontal="center" vertical="center" wrapText="1"/>
    </xf>
    <xf numFmtId="0" fontId="5" fillId="30" borderId="5" xfId="1" applyFont="1" applyFill="1" applyBorder="1" applyAlignment="1">
      <alignment horizontal="center" vertical="top"/>
    </xf>
    <xf numFmtId="0" fontId="5" fillId="30" borderId="7" xfId="1" applyFont="1" applyFill="1" applyBorder="1"/>
    <xf numFmtId="4" fontId="87" fillId="30" borderId="9" xfId="1" applyNumberFormat="1" applyFont="1" applyFill="1" applyBorder="1" applyAlignment="1">
      <alignment horizontal="center" vertical="top" wrapText="1"/>
    </xf>
    <xf numFmtId="4" fontId="5" fillId="30" borderId="61" xfId="1" applyNumberFormat="1" applyFont="1" applyFill="1" applyBorder="1" applyAlignment="1">
      <alignment horizontal="center" vertical="center" wrapText="1"/>
    </xf>
    <xf numFmtId="3" fontId="5" fillId="0" borderId="61" xfId="1" applyNumberFormat="1" applyFont="1" applyFill="1" applyBorder="1" applyAlignment="1">
      <alignment horizontal="center" vertical="center" wrapText="1"/>
    </xf>
    <xf numFmtId="3" fontId="5" fillId="30" borderId="61" xfId="1" applyNumberFormat="1" applyFont="1" applyFill="1" applyBorder="1" applyAlignment="1">
      <alignment horizontal="center" vertical="center" wrapText="1"/>
    </xf>
    <xf numFmtId="4" fontId="87" fillId="30" borderId="61" xfId="1" applyNumberFormat="1" applyFont="1" applyFill="1" applyBorder="1" applyAlignment="1">
      <alignment horizontal="center" vertical="center" wrapText="1"/>
    </xf>
    <xf numFmtId="187" fontId="87" fillId="30" borderId="61" xfId="1" applyNumberFormat="1" applyFont="1" applyFill="1" applyBorder="1" applyAlignment="1">
      <alignment horizontal="center" vertical="center" wrapText="1"/>
    </xf>
    <xf numFmtId="4" fontId="87" fillId="30" borderId="62" xfId="1" applyNumberFormat="1" applyFont="1" applyFill="1" applyBorder="1" applyAlignment="1">
      <alignment horizontal="center" vertical="top" wrapText="1"/>
    </xf>
    <xf numFmtId="0" fontId="5" fillId="0" borderId="40" xfId="1" applyFont="1" applyFill="1" applyBorder="1" applyAlignment="1">
      <alignment horizontal="center" vertical="center"/>
    </xf>
    <xf numFmtId="49" fontId="5" fillId="30" borderId="8" xfId="0" applyNumberFormat="1" applyFont="1" applyFill="1" applyBorder="1" applyAlignment="1">
      <alignment horizontal="center" vertical="center" wrapText="1" shrinkToFit="1"/>
    </xf>
    <xf numFmtId="0" fontId="87" fillId="30" borderId="8" xfId="1" applyFont="1" applyFill="1" applyBorder="1" applyAlignment="1">
      <alignment horizontal="center" vertical="center"/>
    </xf>
    <xf numFmtId="2" fontId="75" fillId="30" borderId="8" xfId="1" applyNumberFormat="1" applyFont="1" applyFill="1" applyBorder="1" applyAlignment="1">
      <alignment horizontal="center" vertical="center" wrapText="1"/>
    </xf>
    <xf numFmtId="4" fontId="87" fillId="30" borderId="8" xfId="1" applyNumberFormat="1" applyFont="1" applyFill="1" applyBorder="1" applyAlignment="1">
      <alignment horizontal="center" vertical="top" wrapText="1"/>
    </xf>
    <xf numFmtId="0" fontId="60" fillId="30" borderId="0" xfId="1" applyFont="1" applyFill="1" applyAlignment="1">
      <alignment horizontal="center" vertical="top"/>
    </xf>
    <xf numFmtId="1" fontId="5" fillId="30" borderId="42" xfId="992" quotePrefix="1" applyNumberFormat="1" applyFont="1" applyFill="1" applyBorder="1" applyAlignment="1" applyProtection="1">
      <alignment horizontal="center"/>
      <protection locked="0"/>
    </xf>
    <xf numFmtId="4" fontId="60" fillId="30" borderId="8" xfId="1" applyNumberFormat="1" applyFont="1" applyFill="1" applyBorder="1" applyAlignment="1">
      <alignment vertical="top" wrapText="1"/>
    </xf>
    <xf numFmtId="9" fontId="60" fillId="30" borderId="8" xfId="1033" applyFont="1" applyFill="1" applyBorder="1" applyAlignment="1">
      <alignment horizontal="center" vertical="top" wrapText="1"/>
    </xf>
    <xf numFmtId="4" fontId="60" fillId="30" borderId="36" xfId="1" applyNumberFormat="1" applyFont="1" applyFill="1" applyBorder="1" applyAlignment="1">
      <alignment vertical="top" wrapText="1"/>
    </xf>
    <xf numFmtId="4" fontId="60" fillId="30" borderId="61" xfId="1" applyNumberFormat="1" applyFont="1" applyFill="1" applyBorder="1" applyAlignment="1">
      <alignment vertical="top" wrapText="1"/>
    </xf>
    <xf numFmtId="0" fontId="5" fillId="30" borderId="69" xfId="1" applyFont="1" applyFill="1" applyBorder="1"/>
    <xf numFmtId="0" fontId="60" fillId="30" borderId="0" xfId="993" applyFont="1" applyFill="1" applyBorder="1" applyAlignment="1">
      <alignment horizontal="left" vertical="top"/>
    </xf>
    <xf numFmtId="0" fontId="60" fillId="30" borderId="5" xfId="993" applyFont="1" applyFill="1" applyBorder="1" applyAlignment="1">
      <alignment horizontal="left" vertical="top"/>
    </xf>
    <xf numFmtId="0" fontId="5" fillId="30" borderId="42" xfId="1" applyFont="1" applyFill="1" applyBorder="1" applyAlignment="1">
      <alignment horizontal="center"/>
    </xf>
    <xf numFmtId="0" fontId="5" fillId="30" borderId="5" xfId="1" applyFont="1" applyFill="1" applyBorder="1" applyAlignment="1">
      <alignment horizontal="center"/>
    </xf>
    <xf numFmtId="0" fontId="5" fillId="30" borderId="8" xfId="1" applyFont="1" applyFill="1" applyBorder="1" applyAlignment="1">
      <alignment horizontal="center"/>
    </xf>
    <xf numFmtId="0" fontId="5" fillId="30" borderId="61" xfId="1" applyFont="1" applyFill="1" applyBorder="1" applyAlignment="1">
      <alignment horizontal="center"/>
    </xf>
    <xf numFmtId="0" fontId="5" fillId="30" borderId="0" xfId="0" applyFont="1" applyFill="1" applyBorder="1" applyAlignment="1">
      <alignment horizontal="center"/>
    </xf>
    <xf numFmtId="4" fontId="75" fillId="30" borderId="8" xfId="1" applyNumberFormat="1" applyFont="1" applyFill="1" applyBorder="1" applyAlignment="1">
      <alignment horizontal="center" vertical="center" wrapText="1"/>
    </xf>
    <xf numFmtId="4" fontId="75" fillId="30" borderId="8" xfId="1" applyNumberFormat="1" applyFont="1" applyFill="1" applyBorder="1" applyAlignment="1">
      <alignment horizontal="center" vertical="top" wrapText="1"/>
    </xf>
    <xf numFmtId="0" fontId="87" fillId="30" borderId="5" xfId="1" applyFont="1" applyFill="1" applyBorder="1" applyAlignment="1">
      <alignment horizontal="center" vertical="top"/>
    </xf>
    <xf numFmtId="2" fontId="75" fillId="30" borderId="5" xfId="1" applyNumberFormat="1" applyFont="1" applyFill="1" applyBorder="1" applyAlignment="1">
      <alignment horizontal="center" vertical="top" wrapText="1"/>
    </xf>
    <xf numFmtId="0" fontId="87" fillId="30" borderId="6" xfId="1" applyFont="1" applyFill="1" applyBorder="1" applyAlignment="1">
      <alignment horizontal="center" vertical="top"/>
    </xf>
    <xf numFmtId="0" fontId="87" fillId="30" borderId="9" xfId="1" applyFont="1" applyFill="1" applyBorder="1" applyAlignment="1">
      <alignment horizontal="center" vertical="top"/>
    </xf>
    <xf numFmtId="4" fontId="75" fillId="0" borderId="8" xfId="1" applyNumberFormat="1" applyFont="1" applyFill="1" applyBorder="1" applyAlignment="1">
      <alignment vertical="top" wrapText="1"/>
    </xf>
    <xf numFmtId="0" fontId="5" fillId="30" borderId="36" xfId="0" applyFont="1" applyFill="1" applyBorder="1" applyAlignment="1">
      <alignment horizontal="left" vertical="center" wrapText="1" shrinkToFit="1"/>
    </xf>
    <xf numFmtId="0" fontId="5" fillId="30" borderId="36" xfId="0" applyNumberFormat="1" applyFont="1" applyFill="1" applyBorder="1" applyAlignment="1">
      <alignment horizontal="left" vertical="center" shrinkToFit="1"/>
    </xf>
    <xf numFmtId="0" fontId="5" fillId="0" borderId="58" xfId="992" applyFont="1" applyFill="1" applyBorder="1" applyAlignment="1" applyProtection="1">
      <alignment horizontal="center" vertical="center" wrapText="1"/>
      <protection locked="0"/>
    </xf>
    <xf numFmtId="0" fontId="5" fillId="0" borderId="51" xfId="992" applyFont="1" applyFill="1" applyBorder="1" applyAlignment="1" applyProtection="1">
      <alignment horizontal="center" vertical="center" wrapText="1"/>
      <protection locked="0"/>
    </xf>
    <xf numFmtId="0" fontId="5" fillId="0" borderId="78" xfId="992" applyFont="1" applyFill="1" applyBorder="1" applyAlignment="1" applyProtection="1">
      <alignment horizontal="center" vertical="center" wrapText="1"/>
      <protection locked="0"/>
    </xf>
    <xf numFmtId="0" fontId="5" fillId="31" borderId="5" xfId="992" applyFont="1" applyFill="1" applyBorder="1" applyAlignment="1" applyProtection="1">
      <alignment horizontal="center" vertical="center" wrapText="1"/>
      <protection locked="0"/>
    </xf>
    <xf numFmtId="0" fontId="5" fillId="31" borderId="8" xfId="992" applyFont="1" applyFill="1" applyBorder="1" applyAlignment="1" applyProtection="1">
      <alignment horizontal="center" vertical="center" wrapText="1"/>
      <protection locked="0"/>
    </xf>
    <xf numFmtId="0" fontId="5" fillId="31" borderId="31" xfId="992" applyFont="1" applyFill="1" applyBorder="1" applyAlignment="1" applyProtection="1">
      <alignment horizontal="center" vertical="center" wrapText="1"/>
      <protection locked="0"/>
    </xf>
    <xf numFmtId="0" fontId="5" fillId="31" borderId="52" xfId="992" applyFont="1" applyFill="1" applyBorder="1" applyAlignment="1" applyProtection="1">
      <alignment horizontal="center" vertical="center" wrapText="1"/>
      <protection locked="0"/>
    </xf>
    <xf numFmtId="0" fontId="5" fillId="31" borderId="36" xfId="992" applyFont="1" applyFill="1" applyBorder="1" applyAlignment="1" applyProtection="1">
      <alignment horizontal="center" vertical="center" wrapText="1"/>
      <protection locked="0"/>
    </xf>
    <xf numFmtId="0" fontId="74" fillId="31" borderId="63" xfId="1" applyFont="1" applyFill="1" applyBorder="1" applyAlignment="1">
      <alignment horizontal="center"/>
    </xf>
    <xf numFmtId="0" fontId="74" fillId="31" borderId="64" xfId="1" applyFont="1" applyFill="1" applyBorder="1" applyAlignment="1">
      <alignment horizontal="center"/>
    </xf>
    <xf numFmtId="0" fontId="74" fillId="31" borderId="65" xfId="1" applyFont="1" applyFill="1" applyBorder="1" applyAlignment="1">
      <alignment horizontal="center"/>
    </xf>
    <xf numFmtId="0" fontId="5" fillId="30" borderId="61" xfId="0" applyFont="1" applyFill="1" applyBorder="1" applyAlignment="1">
      <alignment horizontal="left" vertical="center" wrapText="1" shrinkToFit="1"/>
    </xf>
    <xf numFmtId="0" fontId="5" fillId="30" borderId="61" xfId="0" applyNumberFormat="1" applyFont="1" applyFill="1" applyBorder="1" applyAlignment="1">
      <alignment horizontal="left" vertical="center" shrinkToFit="1"/>
    </xf>
    <xf numFmtId="0" fontId="5" fillId="30" borderId="8" xfId="0" applyFont="1" applyFill="1" applyBorder="1" applyAlignment="1">
      <alignment horizontal="left" vertical="center" wrapText="1" shrinkToFit="1"/>
    </xf>
    <xf numFmtId="0" fontId="5" fillId="30" borderId="8" xfId="0" applyNumberFormat="1" applyFont="1" applyFill="1" applyBorder="1" applyAlignment="1">
      <alignment horizontal="left" vertical="center" shrinkToFit="1"/>
    </xf>
    <xf numFmtId="0" fontId="5" fillId="31" borderId="42" xfId="991" applyFont="1" applyFill="1" applyBorder="1" applyAlignment="1">
      <alignment horizontal="center" vertical="center" wrapText="1"/>
    </xf>
    <xf numFmtId="0" fontId="5" fillId="31" borderId="52" xfId="991" applyFont="1" applyFill="1" applyBorder="1" applyAlignment="1">
      <alignment horizontal="center" vertical="center" wrapText="1"/>
    </xf>
    <xf numFmtId="0" fontId="5" fillId="31" borderId="36" xfId="991" applyFont="1" applyFill="1" applyBorder="1" applyAlignment="1">
      <alignment horizontal="center" vertical="center" wrapText="1"/>
    </xf>
    <xf numFmtId="0" fontId="74" fillId="31" borderId="35" xfId="1" applyFont="1" applyFill="1" applyBorder="1" applyAlignment="1">
      <alignment horizontal="center"/>
    </xf>
    <xf numFmtId="0" fontId="5" fillId="30" borderId="52" xfId="992" applyFont="1" applyFill="1" applyBorder="1" applyAlignment="1" applyProtection="1">
      <alignment horizontal="center" vertical="center" wrapText="1"/>
      <protection locked="0"/>
    </xf>
    <xf numFmtId="0" fontId="5" fillId="30" borderId="36" xfId="992" applyFont="1" applyFill="1" applyBorder="1" applyAlignment="1" applyProtection="1">
      <alignment horizontal="center" vertical="center" wrapText="1"/>
      <protection locked="0"/>
    </xf>
    <xf numFmtId="0" fontId="5" fillId="31" borderId="29" xfId="1" applyFont="1" applyFill="1" applyBorder="1" applyAlignment="1">
      <alignment horizontal="center"/>
    </xf>
    <xf numFmtId="0" fontId="5" fillId="31" borderId="17" xfId="1" applyFont="1" applyFill="1" applyBorder="1" applyAlignment="1">
      <alignment horizontal="center"/>
    </xf>
    <xf numFmtId="0" fontId="5" fillId="31" borderId="66" xfId="1" applyFont="1" applyFill="1" applyBorder="1" applyAlignment="1">
      <alignment horizontal="center"/>
    </xf>
    <xf numFmtId="0" fontId="5" fillId="31" borderId="42" xfId="992" applyFont="1" applyFill="1" applyBorder="1" applyAlignment="1" applyProtection="1">
      <alignment horizontal="center" vertical="center" wrapText="1"/>
      <protection locked="0"/>
    </xf>
    <xf numFmtId="189" fontId="5" fillId="31" borderId="43" xfId="992" applyNumberFormat="1" applyFont="1" applyFill="1" applyBorder="1" applyAlignment="1" applyProtection="1">
      <alignment horizontal="center" vertical="center" wrapText="1"/>
      <protection locked="0"/>
    </xf>
    <xf numFmtId="189" fontId="5" fillId="31" borderId="67" xfId="992" applyNumberFormat="1" applyFont="1" applyFill="1" applyBorder="1" applyAlignment="1" applyProtection="1">
      <alignment horizontal="center" vertical="center" wrapText="1"/>
      <protection locked="0"/>
    </xf>
    <xf numFmtId="189" fontId="5" fillId="31" borderId="59" xfId="992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6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4" fontId="64" fillId="25" borderId="86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0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0" fontId="60" fillId="32" borderId="76" xfId="990" applyNumberFormat="1" applyFont="1" applyFill="1" applyBorder="1" applyAlignment="1">
      <alignment horizontal="center" vertical="center"/>
    </xf>
    <xf numFmtId="0" fontId="60" fillId="32" borderId="77" xfId="990" applyNumberFormat="1" applyFont="1" applyFill="1" applyBorder="1" applyAlignment="1">
      <alignment horizontal="center" vertical="center"/>
    </xf>
    <xf numFmtId="0" fontId="5" fillId="32" borderId="31" xfId="990" applyNumberFormat="1" applyFont="1" applyFill="1" applyBorder="1" applyAlignment="1">
      <alignment horizontal="center" vertical="center" wrapText="1"/>
    </xf>
    <xf numFmtId="0" fontId="60" fillId="32" borderId="76" xfId="990" applyNumberFormat="1" applyFont="1" applyFill="1" applyBorder="1" applyAlignment="1">
      <alignment horizontal="center" vertical="center" wrapText="1"/>
    </xf>
    <xf numFmtId="0" fontId="60" fillId="32" borderId="16" xfId="990" applyNumberFormat="1" applyFont="1" applyFill="1" applyBorder="1" applyAlignment="1">
      <alignment horizontal="center" vertical="center" wrapText="1"/>
    </xf>
    <xf numFmtId="0" fontId="60" fillId="32" borderId="57" xfId="990" applyNumberFormat="1" applyFont="1" applyFill="1" applyBorder="1" applyAlignment="1">
      <alignment horizontal="center" vertical="center" wrapText="1"/>
    </xf>
    <xf numFmtId="0" fontId="5" fillId="32" borderId="52" xfId="990" applyNumberFormat="1" applyFont="1" applyFill="1" applyBorder="1" applyAlignment="1">
      <alignment horizontal="center" vertical="center" wrapText="1"/>
    </xf>
    <xf numFmtId="0" fontId="5" fillId="32" borderId="36" xfId="990" applyNumberFormat="1" applyFont="1" applyFill="1" applyBorder="1" applyAlignment="1">
      <alignment horizontal="center" vertical="center" wrapText="1"/>
    </xf>
    <xf numFmtId="0" fontId="79" fillId="30" borderId="0" xfId="990" applyNumberFormat="1" applyFont="1" applyFill="1" applyBorder="1" applyAlignment="1">
      <alignment horizontal="center" vertical="center" wrapText="1"/>
    </xf>
    <xf numFmtId="0" fontId="60" fillId="30" borderId="0" xfId="990" applyNumberFormat="1" applyFont="1" applyFill="1" applyBorder="1" applyAlignment="1">
      <alignment horizontal="left" vertical="center" wrapText="1"/>
    </xf>
    <xf numFmtId="0" fontId="60" fillId="30" borderId="71" xfId="990" applyNumberFormat="1" applyFont="1" applyFill="1" applyBorder="1" applyAlignment="1">
      <alignment horizontal="left" vertical="center" wrapText="1"/>
    </xf>
    <xf numFmtId="0" fontId="5" fillId="32" borderId="4" xfId="990" applyNumberFormat="1" applyFont="1" applyFill="1" applyBorder="1" applyAlignment="1">
      <alignment horizontal="center" vertical="center" wrapText="1"/>
    </xf>
    <xf numFmtId="0" fontId="5" fillId="32" borderId="60" xfId="990" applyNumberFormat="1" applyFont="1" applyFill="1" applyBorder="1" applyAlignment="1">
      <alignment horizontal="center" vertical="center" wrapText="1"/>
    </xf>
    <xf numFmtId="0" fontId="5" fillId="32" borderId="32" xfId="990" applyNumberFormat="1" applyFont="1" applyFill="1" applyBorder="1" applyAlignment="1">
      <alignment horizontal="center" vertical="center" wrapText="1"/>
    </xf>
    <xf numFmtId="0" fontId="5" fillId="32" borderId="72" xfId="990" applyNumberFormat="1" applyFont="1" applyFill="1" applyBorder="1" applyAlignment="1">
      <alignment horizontal="center" vertical="center" wrapText="1"/>
    </xf>
    <xf numFmtId="0" fontId="5" fillId="32" borderId="73" xfId="990" applyNumberFormat="1" applyFont="1" applyFill="1" applyBorder="1" applyAlignment="1">
      <alignment horizontal="center" vertical="center" wrapText="1"/>
    </xf>
    <xf numFmtId="0" fontId="5" fillId="32" borderId="74" xfId="990" applyNumberFormat="1" applyFont="1" applyFill="1" applyBorder="1" applyAlignment="1">
      <alignment horizontal="center" vertical="center" wrapText="1"/>
    </xf>
    <xf numFmtId="0" fontId="5" fillId="32" borderId="11" xfId="990" applyNumberFormat="1" applyFont="1" applyFill="1" applyBorder="1" applyAlignment="1">
      <alignment horizontal="center" vertical="center" wrapText="1"/>
    </xf>
    <xf numFmtId="0" fontId="5" fillId="32" borderId="6" xfId="990" applyNumberFormat="1" applyFont="1" applyFill="1" applyBorder="1" applyAlignment="1">
      <alignment horizontal="center" vertical="center" wrapText="1"/>
    </xf>
    <xf numFmtId="0" fontId="5" fillId="32" borderId="62" xfId="990" applyNumberFormat="1" applyFont="1" applyFill="1" applyBorder="1" applyAlignment="1">
      <alignment horizontal="center" vertical="center" wrapText="1"/>
    </xf>
    <xf numFmtId="0" fontId="82" fillId="0" borderId="0" xfId="990" applyNumberFormat="1" applyFont="1" applyAlignment="1">
      <alignment horizontal="center" vertical="center" wrapText="1"/>
    </xf>
    <xf numFmtId="0" fontId="60" fillId="32" borderId="1" xfId="990" applyNumberFormat="1" applyFont="1" applyFill="1" applyBorder="1" applyAlignment="1">
      <alignment horizontal="center" vertical="center"/>
    </xf>
    <xf numFmtId="0" fontId="60" fillId="32" borderId="2" xfId="990" applyNumberFormat="1" applyFont="1" applyFill="1" applyBorder="1" applyAlignment="1">
      <alignment horizontal="center" vertical="center"/>
    </xf>
    <xf numFmtId="0" fontId="60" fillId="32" borderId="3" xfId="990" applyNumberFormat="1" applyFont="1" applyFill="1" applyBorder="1" applyAlignment="1">
      <alignment horizontal="center" vertical="center"/>
    </xf>
    <xf numFmtId="0" fontId="5" fillId="32" borderId="8" xfId="990" applyNumberFormat="1" applyFont="1" applyFill="1" applyBorder="1" applyAlignment="1">
      <alignment horizontal="center" vertical="center" wrapText="1"/>
    </xf>
    <xf numFmtId="0" fontId="5" fillId="32" borderId="29" xfId="990" applyNumberFormat="1" applyFont="1" applyFill="1" applyBorder="1" applyAlignment="1">
      <alignment horizontal="center" vertical="center" wrapText="1"/>
    </xf>
    <xf numFmtId="0" fontId="5" fillId="32" borderId="66" xfId="990" applyNumberFormat="1" applyFont="1" applyFill="1" applyBorder="1" applyAlignment="1">
      <alignment horizontal="center" vertical="center" wrapText="1"/>
    </xf>
    <xf numFmtId="0" fontId="5" fillId="32" borderId="42" xfId="990" applyNumberFormat="1" applyFont="1" applyFill="1" applyBorder="1" applyAlignment="1">
      <alignment horizontal="center" vertical="center" wrapText="1"/>
    </xf>
    <xf numFmtId="0" fontId="5" fillId="32" borderId="78" xfId="990" applyNumberFormat="1" applyFont="1" applyFill="1" applyBorder="1" applyAlignment="1">
      <alignment horizontal="center" vertical="center"/>
    </xf>
    <xf numFmtId="0" fontId="5" fillId="32" borderId="60" xfId="990" applyNumberFormat="1" applyFont="1" applyFill="1" applyBorder="1" applyAlignment="1">
      <alignment horizontal="center" vertical="center"/>
    </xf>
    <xf numFmtId="0" fontId="5" fillId="32" borderId="2" xfId="990" applyNumberFormat="1" applyFont="1" applyFill="1" applyBorder="1" applyAlignment="1">
      <alignment horizontal="center" vertical="center" wrapText="1"/>
    </xf>
    <xf numFmtId="0" fontId="83" fillId="32" borderId="0" xfId="989" applyNumberFormat="1" applyFont="1" applyFill="1" applyAlignment="1">
      <alignment horizontal="center" vertical="center" wrapText="1"/>
    </xf>
    <xf numFmtId="0" fontId="83" fillId="0" borderId="0" xfId="989" applyNumberFormat="1" applyFont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4" xfId="909" applyFont="1" applyBorder="1" applyAlignment="1">
      <alignment horizontal="center" vertical="center" wrapText="1"/>
    </xf>
    <xf numFmtId="4" fontId="5" fillId="0" borderId="7" xfId="909" applyFont="1" applyBorder="1" applyAlignment="1">
      <alignment horizontal="center" vertical="center" wrapText="1"/>
    </xf>
    <xf numFmtId="4" fontId="60" fillId="0" borderId="56" xfId="909" applyFont="1" applyBorder="1" applyAlignment="1">
      <alignment horizontal="center" vertical="top" wrapText="1"/>
    </xf>
    <xf numFmtId="4" fontId="60" fillId="0" borderId="71" xfId="909" applyFont="1" applyBorder="1" applyAlignment="1">
      <alignment horizontal="center" vertical="top" wrapText="1"/>
    </xf>
    <xf numFmtId="4" fontId="60" fillId="0" borderId="82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25" borderId="7" xfId="909" applyFont="1" applyFill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9" fontId="62" fillId="0" borderId="58" xfId="0" applyNumberFormat="1" applyFont="1" applyFill="1" applyBorder="1" applyAlignment="1">
      <alignment horizontal="center" vertical="center" wrapText="1"/>
    </xf>
    <xf numFmtId="49" fontId="62" fillId="0" borderId="51" xfId="0" applyNumberFormat="1" applyFont="1" applyFill="1" applyBorder="1" applyAlignment="1">
      <alignment horizontal="center" vertical="center" wrapText="1"/>
    </xf>
    <xf numFmtId="49" fontId="62" fillId="0" borderId="10" xfId="0" applyNumberFormat="1" applyFont="1" applyFill="1" applyBorder="1" applyAlignment="1">
      <alignment horizontal="center" vertical="center" wrapText="1"/>
    </xf>
    <xf numFmtId="0" fontId="72" fillId="0" borderId="83" xfId="0" applyNumberFormat="1" applyFont="1" applyFill="1" applyBorder="1" applyAlignment="1">
      <alignment horizontal="left" vertical="top" wrapText="1"/>
    </xf>
    <xf numFmtId="0" fontId="72" fillId="0" borderId="11" xfId="0" applyNumberFormat="1" applyFont="1" applyFill="1" applyBorder="1" applyAlignment="1">
      <alignment horizontal="left" vertical="top" wrapText="1"/>
    </xf>
    <xf numFmtId="0" fontId="72" fillId="0" borderId="83" xfId="0" applyNumberFormat="1" applyFont="1" applyFill="1" applyBorder="1" applyAlignment="1">
      <alignment horizontal="left" vertical="center" wrapText="1"/>
    </xf>
    <xf numFmtId="0" fontId="72" fillId="0" borderId="52" xfId="0" applyNumberFormat="1" applyFont="1" applyFill="1" applyBorder="1" applyAlignment="1">
      <alignment horizontal="left" vertical="center" wrapText="1"/>
    </xf>
    <xf numFmtId="49" fontId="72" fillId="0" borderId="58" xfId="0" applyNumberFormat="1" applyFont="1" applyFill="1" applyBorder="1" applyAlignment="1">
      <alignment horizontal="center" vertical="center" wrapText="1"/>
    </xf>
    <xf numFmtId="49" fontId="72" fillId="0" borderId="51" xfId="0" applyNumberFormat="1" applyFont="1" applyFill="1" applyBorder="1" applyAlignment="1">
      <alignment horizontal="center" vertical="center" wrapText="1"/>
    </xf>
    <xf numFmtId="49" fontId="72" fillId="0" borderId="10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72" fillId="0" borderId="11" xfId="0" applyNumberFormat="1" applyFont="1" applyFill="1" applyBorder="1" applyAlignment="1">
      <alignment horizontal="left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3" fillId="30" borderId="0" xfId="0" applyNumberFormat="1" applyFont="1" applyFill="1" applyAlignment="1">
      <alignment horizontal="center"/>
    </xf>
    <xf numFmtId="2" fontId="83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09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0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9"/>
  <sheetViews>
    <sheetView showGridLines="0" tabSelected="1" view="pageBreakPreview" topLeftCell="A16" zoomScale="85" zoomScaleNormal="85" zoomScaleSheetLayoutView="85" workbookViewId="0">
      <selection activeCell="K36" activeCellId="3" sqref="E36 F36 J36 K36"/>
    </sheetView>
  </sheetViews>
  <sheetFormatPr defaultColWidth="8.85546875" defaultRowHeight="12.75" x14ac:dyDescent="0.2"/>
  <cols>
    <col min="1" max="1" width="13.85546875" style="3" customWidth="1"/>
    <col min="2" max="2" width="55.140625" style="3" customWidth="1"/>
    <col min="3" max="3" width="7" style="3" hidden="1" customWidth="1"/>
    <col min="4" max="4" width="12.5703125" style="317" customWidth="1"/>
    <col min="5" max="6" width="11.7109375" style="3" customWidth="1"/>
    <col min="7" max="7" width="13.85546875" style="3" customWidth="1"/>
    <col min="8" max="8" width="15" style="3" customWidth="1"/>
    <col min="9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1" width="11.7109375" style="3" customWidth="1"/>
    <col min="22" max="22" width="13.7109375" style="3" customWidth="1"/>
    <col min="23" max="23" width="10.140625" style="3" bestFit="1" customWidth="1"/>
    <col min="24" max="16384" width="8.85546875" style="3"/>
  </cols>
  <sheetData>
    <row r="1" spans="1:22" x14ac:dyDescent="0.2">
      <c r="U1" s="110"/>
    </row>
    <row r="2" spans="1:22" x14ac:dyDescent="0.2">
      <c r="B2" s="432" t="s">
        <v>85</v>
      </c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  <c r="U2" s="314"/>
      <c r="V2" s="314"/>
    </row>
    <row r="3" spans="1:22" x14ac:dyDescent="0.2">
      <c r="B3" s="314"/>
      <c r="C3" s="314"/>
      <c r="D3" s="381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</row>
    <row r="4" spans="1:22" x14ac:dyDescent="0.2">
      <c r="B4" s="314"/>
      <c r="C4" s="314"/>
      <c r="D4" s="381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</row>
    <row r="5" spans="1:22" ht="13.5" thickBot="1" x14ac:dyDescent="0.25"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314"/>
      <c r="R5" s="314"/>
      <c r="S5" s="314"/>
      <c r="T5" s="314"/>
      <c r="U5" s="314"/>
      <c r="V5" s="314" t="s">
        <v>86</v>
      </c>
    </row>
    <row r="6" spans="1:22" ht="12.75" customHeight="1" x14ac:dyDescent="0.2">
      <c r="A6" s="404" t="s">
        <v>87</v>
      </c>
      <c r="B6" s="407" t="s">
        <v>88</v>
      </c>
      <c r="C6" s="409" t="s">
        <v>89</v>
      </c>
      <c r="D6" s="412" t="s">
        <v>90</v>
      </c>
      <c r="E6" s="413"/>
      <c r="F6" s="413"/>
      <c r="G6" s="413"/>
      <c r="H6" s="413"/>
      <c r="I6" s="413"/>
      <c r="J6" s="413"/>
      <c r="K6" s="413"/>
      <c r="L6" s="413"/>
      <c r="M6" s="414"/>
      <c r="N6" s="412" t="s">
        <v>91</v>
      </c>
      <c r="O6" s="413"/>
      <c r="P6" s="413"/>
      <c r="Q6" s="413"/>
      <c r="R6" s="413"/>
      <c r="S6" s="413"/>
      <c r="T6" s="413"/>
      <c r="U6" s="413"/>
      <c r="V6" s="422"/>
    </row>
    <row r="7" spans="1:22" ht="12.75" customHeight="1" x14ac:dyDescent="0.2">
      <c r="A7" s="405"/>
      <c r="B7" s="408"/>
      <c r="C7" s="410"/>
      <c r="D7" s="423" t="s">
        <v>92</v>
      </c>
      <c r="E7" s="425" t="s">
        <v>93</v>
      </c>
      <c r="F7" s="426"/>
      <c r="G7" s="426"/>
      <c r="H7" s="426"/>
      <c r="I7" s="426"/>
      <c r="J7" s="426"/>
      <c r="K7" s="426"/>
      <c r="L7" s="426"/>
      <c r="M7" s="427"/>
      <c r="N7" s="419" t="s">
        <v>94</v>
      </c>
      <c r="O7" s="419" t="s">
        <v>95</v>
      </c>
      <c r="P7" s="419" t="s">
        <v>198</v>
      </c>
      <c r="Q7" s="419" t="s">
        <v>96</v>
      </c>
      <c r="R7" s="419" t="s">
        <v>97</v>
      </c>
      <c r="S7" s="419" t="s">
        <v>98</v>
      </c>
      <c r="T7" s="419" t="s">
        <v>99</v>
      </c>
      <c r="U7" s="419" t="s">
        <v>100</v>
      </c>
      <c r="V7" s="429" t="s">
        <v>101</v>
      </c>
    </row>
    <row r="8" spans="1:22" ht="15" customHeight="1" x14ac:dyDescent="0.2">
      <c r="A8" s="405"/>
      <c r="B8" s="408"/>
      <c r="C8" s="410"/>
      <c r="D8" s="423"/>
      <c r="E8" s="428" t="s">
        <v>102</v>
      </c>
      <c r="F8" s="408" t="s">
        <v>103</v>
      </c>
      <c r="G8" s="408"/>
      <c r="H8" s="408"/>
      <c r="I8" s="408" t="s">
        <v>104</v>
      </c>
      <c r="J8" s="428" t="s">
        <v>99</v>
      </c>
      <c r="K8" s="428" t="s">
        <v>100</v>
      </c>
      <c r="L8" s="428" t="s">
        <v>109</v>
      </c>
      <c r="M8" s="428" t="s">
        <v>105</v>
      </c>
      <c r="N8" s="420"/>
      <c r="O8" s="420"/>
      <c r="P8" s="420"/>
      <c r="Q8" s="420"/>
      <c r="R8" s="420"/>
      <c r="S8" s="420"/>
      <c r="T8" s="420"/>
      <c r="U8" s="420"/>
      <c r="V8" s="430"/>
    </row>
    <row r="9" spans="1:22" ht="91.5" customHeight="1" x14ac:dyDescent="0.2">
      <c r="A9" s="406"/>
      <c r="B9" s="408"/>
      <c r="C9" s="411"/>
      <c r="D9" s="424"/>
      <c r="E9" s="411"/>
      <c r="F9" s="316" t="s">
        <v>106</v>
      </c>
      <c r="G9" s="316" t="s">
        <v>107</v>
      </c>
      <c r="H9" s="316" t="s">
        <v>199</v>
      </c>
      <c r="I9" s="408"/>
      <c r="J9" s="411"/>
      <c r="K9" s="411"/>
      <c r="L9" s="411"/>
      <c r="M9" s="411"/>
      <c r="N9" s="421"/>
      <c r="O9" s="421"/>
      <c r="P9" s="421"/>
      <c r="Q9" s="421"/>
      <c r="R9" s="421"/>
      <c r="S9" s="421"/>
      <c r="T9" s="421"/>
      <c r="U9" s="421"/>
      <c r="V9" s="431"/>
    </row>
    <row r="10" spans="1:22" ht="13.5" thickBot="1" x14ac:dyDescent="0.25">
      <c r="A10" s="376">
        <v>1</v>
      </c>
      <c r="B10" s="318">
        <f>A10+1</f>
        <v>2</v>
      </c>
      <c r="C10" s="318">
        <v>3</v>
      </c>
      <c r="D10" s="382">
        <v>3</v>
      </c>
      <c r="E10" s="318">
        <v>4</v>
      </c>
      <c r="F10" s="318">
        <v>5</v>
      </c>
      <c r="G10" s="318">
        <v>6</v>
      </c>
      <c r="H10" s="318">
        <v>7</v>
      </c>
      <c r="I10" s="318">
        <v>8</v>
      </c>
      <c r="J10" s="318">
        <v>9</v>
      </c>
      <c r="K10" s="318">
        <v>10</v>
      </c>
      <c r="L10" s="318">
        <v>11</v>
      </c>
      <c r="M10" s="318">
        <v>12</v>
      </c>
      <c r="N10" s="318">
        <v>13</v>
      </c>
      <c r="O10" s="318">
        <f>N10+1</f>
        <v>14</v>
      </c>
      <c r="P10" s="318">
        <v>14</v>
      </c>
      <c r="Q10" s="318">
        <f>P10+1</f>
        <v>15</v>
      </c>
      <c r="R10" s="318">
        <v>15</v>
      </c>
      <c r="S10" s="318">
        <f>R10+1</f>
        <v>16</v>
      </c>
      <c r="T10" s="318">
        <v>16</v>
      </c>
      <c r="U10" s="318">
        <v>17</v>
      </c>
      <c r="V10" s="319">
        <v>18</v>
      </c>
    </row>
    <row r="11" spans="1:22" s="317" customFormat="1" ht="25.5" x14ac:dyDescent="0.2">
      <c r="A11" s="364"/>
      <c r="B11" s="365" t="s">
        <v>215</v>
      </c>
      <c r="C11" s="366"/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397"/>
      <c r="O11" s="397"/>
      <c r="P11" s="398"/>
      <c r="Q11" s="397"/>
      <c r="R11" s="397"/>
      <c r="S11" s="397"/>
      <c r="T11" s="397"/>
      <c r="U11" s="397"/>
      <c r="V11" s="399"/>
    </row>
    <row r="12" spans="1:22" s="317" customFormat="1" x14ac:dyDescent="0.2">
      <c r="A12" s="368"/>
      <c r="B12" s="323" t="s">
        <v>216</v>
      </c>
      <c r="C12" s="324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55"/>
      <c r="O12" s="355"/>
      <c r="P12" s="356"/>
      <c r="Q12" s="355"/>
      <c r="R12" s="355"/>
      <c r="S12" s="355"/>
      <c r="T12" s="355"/>
      <c r="U12" s="355"/>
      <c r="V12" s="400"/>
    </row>
    <row r="13" spans="1:22" s="317" customFormat="1" x14ac:dyDescent="0.2">
      <c r="A13" s="368"/>
      <c r="B13" s="323" t="s">
        <v>218</v>
      </c>
      <c r="C13" s="324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55"/>
      <c r="O13" s="355"/>
      <c r="P13" s="356"/>
      <c r="Q13" s="355"/>
      <c r="R13" s="355"/>
      <c r="S13" s="355"/>
      <c r="T13" s="355"/>
      <c r="U13" s="355"/>
      <c r="V13" s="400"/>
    </row>
    <row r="14" spans="1:22" s="317" customFormat="1" ht="21" customHeight="1" x14ac:dyDescent="0.2">
      <c r="A14" s="348" t="s">
        <v>219</v>
      </c>
      <c r="B14" s="417" t="s">
        <v>220</v>
      </c>
      <c r="C14" s="418"/>
      <c r="D14" s="326">
        <f>E14+F14+I14+J14+K14+L14+M14</f>
        <v>484846.24679999996</v>
      </c>
      <c r="E14" s="327">
        <v>46534</v>
      </c>
      <c r="F14" s="327">
        <v>62721</v>
      </c>
      <c r="G14" s="327">
        <v>7621</v>
      </c>
      <c r="H14" s="327"/>
      <c r="I14" s="327">
        <v>247773</v>
      </c>
      <c r="J14" s="327">
        <v>51933</v>
      </c>
      <c r="K14" s="327">
        <v>31519</v>
      </c>
      <c r="L14" s="326">
        <f>(E14+F14+I14+J14+K14)*0.035</f>
        <v>15416.800000000001</v>
      </c>
      <c r="M14" s="326">
        <f t="shared" ref="M14:M15" si="0">(E14+F14+I14+J14+K14+L14)*0.0635</f>
        <v>28949.446799999998</v>
      </c>
      <c r="N14" s="353">
        <f>E14*$E$87</f>
        <v>0</v>
      </c>
      <c r="O14" s="353"/>
      <c r="P14" s="353">
        <f>(F14-H14)*$E$88</f>
        <v>0</v>
      </c>
      <c r="Q14" s="354"/>
      <c r="R14" s="353">
        <f>G14*$E$87</f>
        <v>0</v>
      </c>
      <c r="S14" s="353"/>
      <c r="T14" s="353">
        <f>N14*$E$90</f>
        <v>0</v>
      </c>
      <c r="U14" s="353">
        <f>$E$91*N14</f>
        <v>0</v>
      </c>
      <c r="V14" s="369">
        <f t="shared" ref="V14" si="1">N14+P14+T14+U14</f>
        <v>0</v>
      </c>
    </row>
    <row r="15" spans="1:22" s="317" customFormat="1" ht="21" customHeight="1" thickBot="1" x14ac:dyDescent="0.25">
      <c r="A15" s="349" t="s">
        <v>221</v>
      </c>
      <c r="B15" s="415" t="s">
        <v>222</v>
      </c>
      <c r="C15" s="416"/>
      <c r="D15" s="370">
        <f>E15+F15+I15+J15+K15+L15+M15</f>
        <v>20427.208155</v>
      </c>
      <c r="E15" s="371"/>
      <c r="F15" s="371">
        <v>14457</v>
      </c>
      <c r="G15" s="371">
        <v>2734</v>
      </c>
      <c r="H15" s="371"/>
      <c r="I15" s="371">
        <v>2734</v>
      </c>
      <c r="J15" s="371">
        <v>1367</v>
      </c>
      <c r="K15" s="372"/>
      <c r="L15" s="370">
        <f t="shared" ref="L15" si="2">(E15+F15+I15+J15+K15)*0.035</f>
        <v>649.53000000000009</v>
      </c>
      <c r="M15" s="326">
        <f t="shared" si="0"/>
        <v>1219.6781549999998</v>
      </c>
      <c r="N15" s="373">
        <f>E15*$E$87</f>
        <v>0</v>
      </c>
      <c r="O15" s="373"/>
      <c r="P15" s="373">
        <f>(F15-H15)*$E$88</f>
        <v>0</v>
      </c>
      <c r="Q15" s="374"/>
      <c r="R15" s="373">
        <f>G15*$E$87</f>
        <v>0</v>
      </c>
      <c r="S15" s="373"/>
      <c r="T15" s="373">
        <f>N15*$E$90</f>
        <v>0</v>
      </c>
      <c r="U15" s="353">
        <f t="shared" ref="U15:U54" si="3">$E$91*N15</f>
        <v>0</v>
      </c>
      <c r="V15" s="375">
        <f t="shared" ref="V15" si="4">N15+P15+T15+U15</f>
        <v>0</v>
      </c>
    </row>
    <row r="16" spans="1:22" s="317" customFormat="1" x14ac:dyDescent="0.2">
      <c r="A16" s="358"/>
      <c r="B16" s="359" t="s">
        <v>217</v>
      </c>
      <c r="C16" s="360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2"/>
      <c r="O16" s="362"/>
      <c r="P16" s="363"/>
      <c r="Q16" s="362"/>
      <c r="R16" s="362"/>
      <c r="S16" s="362"/>
      <c r="T16" s="362"/>
      <c r="U16" s="353">
        <f t="shared" si="3"/>
        <v>0</v>
      </c>
      <c r="V16" s="362"/>
    </row>
    <row r="17" spans="1:22" s="317" customFormat="1" x14ac:dyDescent="0.2">
      <c r="A17" s="322"/>
      <c r="B17" s="323" t="s">
        <v>218</v>
      </c>
      <c r="C17" s="324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55"/>
      <c r="O17" s="355"/>
      <c r="P17" s="356"/>
      <c r="Q17" s="355"/>
      <c r="R17" s="355"/>
      <c r="S17" s="355"/>
      <c r="T17" s="355"/>
      <c r="U17" s="353">
        <f t="shared" si="3"/>
        <v>0</v>
      </c>
      <c r="V17" s="355"/>
    </row>
    <row r="18" spans="1:22" ht="21.75" customHeight="1" x14ac:dyDescent="0.2">
      <c r="A18" s="348" t="s">
        <v>223</v>
      </c>
      <c r="B18" s="417" t="s">
        <v>224</v>
      </c>
      <c r="C18" s="418"/>
      <c r="D18" s="326">
        <f>E18+F18+I18+J18+K18+L18+M18</f>
        <v>484846.24679999996</v>
      </c>
      <c r="E18" s="329">
        <v>46534</v>
      </c>
      <c r="F18" s="329">
        <v>62721</v>
      </c>
      <c r="G18" s="329">
        <v>7621</v>
      </c>
      <c r="H18" s="329"/>
      <c r="I18" s="329">
        <v>247773</v>
      </c>
      <c r="J18" s="327">
        <v>51933</v>
      </c>
      <c r="K18" s="327">
        <v>31519</v>
      </c>
      <c r="L18" s="328">
        <f t="shared" ref="L18:L19" si="5">(E18+F18+I18+J18+K18)*0.035</f>
        <v>15416.800000000001</v>
      </c>
      <c r="M18" s="326">
        <f t="shared" ref="M18:M20" si="6">(E18+F18+I18+J18+K18+L18)*0.0635</f>
        <v>28949.446799999998</v>
      </c>
      <c r="N18" s="353">
        <f>E18*$E$87</f>
        <v>0</v>
      </c>
      <c r="O18" s="353"/>
      <c r="P18" s="353">
        <f>(F18-H18)*$E$88</f>
        <v>0</v>
      </c>
      <c r="Q18" s="354"/>
      <c r="R18" s="353">
        <f>G18*$E$87</f>
        <v>0</v>
      </c>
      <c r="S18" s="353"/>
      <c r="T18" s="353">
        <f>N18*$E$90</f>
        <v>0</v>
      </c>
      <c r="U18" s="353">
        <f t="shared" si="3"/>
        <v>0</v>
      </c>
      <c r="V18" s="380">
        <f t="shared" ref="V18:V19" si="7">N18+P18+T18+U18</f>
        <v>0</v>
      </c>
    </row>
    <row r="19" spans="1:22" ht="17.25" customHeight="1" x14ac:dyDescent="0.2">
      <c r="A19" s="348" t="s">
        <v>225</v>
      </c>
      <c r="B19" s="417" t="s">
        <v>210</v>
      </c>
      <c r="C19" s="418"/>
      <c r="D19" s="326">
        <f t="shared" ref="D19" si="8">E19+F19+I19+J19+K19+L19+M19</f>
        <v>58746.660547500003</v>
      </c>
      <c r="E19" s="329">
        <v>9625</v>
      </c>
      <c r="F19" s="329">
        <v>24430</v>
      </c>
      <c r="G19" s="329">
        <v>5301</v>
      </c>
      <c r="H19" s="329"/>
      <c r="I19" s="329">
        <v>12585</v>
      </c>
      <c r="J19" s="329">
        <v>6731</v>
      </c>
      <c r="K19" s="329"/>
      <c r="L19" s="328">
        <f t="shared" si="5"/>
        <v>1867.9850000000001</v>
      </c>
      <c r="M19" s="326">
        <f t="shared" si="6"/>
        <v>3507.6755475</v>
      </c>
      <c r="N19" s="353">
        <f>E19*$E$87</f>
        <v>0</v>
      </c>
      <c r="O19" s="353"/>
      <c r="P19" s="353">
        <f>F19*$E$88</f>
        <v>0</v>
      </c>
      <c r="Q19" s="354"/>
      <c r="R19" s="353">
        <f>G19*$E$87</f>
        <v>0</v>
      </c>
      <c r="S19" s="353"/>
      <c r="T19" s="353">
        <f>N19*$E$90</f>
        <v>0</v>
      </c>
      <c r="U19" s="353">
        <f t="shared" si="3"/>
        <v>0</v>
      </c>
      <c r="V19" s="380">
        <f t="shared" si="7"/>
        <v>0</v>
      </c>
    </row>
    <row r="20" spans="1:22" ht="17.25" customHeight="1" thickBot="1" x14ac:dyDescent="0.25">
      <c r="A20" s="349" t="s">
        <v>226</v>
      </c>
      <c r="B20" s="415" t="s">
        <v>222</v>
      </c>
      <c r="C20" s="416"/>
      <c r="D20" s="326">
        <f t="shared" ref="D20" si="9">E20+F20+I20+J20+K20+L20+M20</f>
        <v>20427.208155</v>
      </c>
      <c r="E20" s="329"/>
      <c r="F20" s="371">
        <v>14457</v>
      </c>
      <c r="G20" s="371">
        <v>2734</v>
      </c>
      <c r="H20" s="371"/>
      <c r="I20" s="371">
        <v>2734</v>
      </c>
      <c r="J20" s="371">
        <v>1367</v>
      </c>
      <c r="K20" s="329"/>
      <c r="L20" s="328">
        <f t="shared" ref="L20" si="10">(E20+F20+I20+J20+K20)*0.035</f>
        <v>649.53000000000009</v>
      </c>
      <c r="M20" s="326">
        <f t="shared" si="6"/>
        <v>1219.6781549999998</v>
      </c>
      <c r="N20" s="353">
        <f>E20*$E$87</f>
        <v>0</v>
      </c>
      <c r="O20" s="353"/>
      <c r="P20" s="353">
        <f>F20*$E$88</f>
        <v>0</v>
      </c>
      <c r="Q20" s="354"/>
      <c r="R20" s="353">
        <f>G20*$E$87</f>
        <v>0</v>
      </c>
      <c r="S20" s="353"/>
      <c r="T20" s="353">
        <f>N20*$E$90</f>
        <v>0</v>
      </c>
      <c r="U20" s="353">
        <f t="shared" si="3"/>
        <v>0</v>
      </c>
      <c r="V20" s="380">
        <f t="shared" ref="V20" si="11">N20+P20+T20+U20</f>
        <v>0</v>
      </c>
    </row>
    <row r="21" spans="1:22" s="317" customFormat="1" ht="25.5" x14ac:dyDescent="0.2">
      <c r="A21" s="364"/>
      <c r="B21" s="365" t="s">
        <v>227</v>
      </c>
      <c r="C21" s="366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97"/>
      <c r="O21" s="397"/>
      <c r="P21" s="398"/>
      <c r="Q21" s="397"/>
      <c r="R21" s="397"/>
      <c r="S21" s="397"/>
      <c r="T21" s="397"/>
      <c r="U21" s="353">
        <f t="shared" si="3"/>
        <v>0</v>
      </c>
      <c r="V21" s="399"/>
    </row>
    <row r="22" spans="1:22" s="317" customFormat="1" x14ac:dyDescent="0.2">
      <c r="A22" s="322"/>
      <c r="B22" s="323" t="s">
        <v>228</v>
      </c>
      <c r="C22" s="324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55"/>
      <c r="O22" s="355"/>
      <c r="P22" s="356"/>
      <c r="Q22" s="355"/>
      <c r="R22" s="355"/>
      <c r="S22" s="355"/>
      <c r="T22" s="355"/>
      <c r="U22" s="353">
        <f t="shared" si="3"/>
        <v>0</v>
      </c>
      <c r="V22" s="355"/>
    </row>
    <row r="23" spans="1:22" s="317" customFormat="1" x14ac:dyDescent="0.2">
      <c r="A23" s="322"/>
      <c r="B23" s="323" t="s">
        <v>229</v>
      </c>
      <c r="C23" s="324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55"/>
      <c r="O23" s="355"/>
      <c r="P23" s="356"/>
      <c r="Q23" s="355"/>
      <c r="R23" s="355"/>
      <c r="S23" s="355"/>
      <c r="T23" s="355"/>
      <c r="U23" s="353">
        <f t="shared" si="3"/>
        <v>0</v>
      </c>
      <c r="V23" s="355"/>
    </row>
    <row r="24" spans="1:22" s="317" customFormat="1" ht="21" customHeight="1" x14ac:dyDescent="0.2">
      <c r="A24" s="377" t="s">
        <v>230</v>
      </c>
      <c r="B24" s="417" t="s">
        <v>231</v>
      </c>
      <c r="C24" s="418"/>
      <c r="D24" s="326">
        <f>E24+F24+I24+J24+K24+L24+M24</f>
        <v>532531.74694500002</v>
      </c>
      <c r="E24" s="327">
        <v>28346</v>
      </c>
      <c r="F24" s="327">
        <v>43882</v>
      </c>
      <c r="G24" s="327">
        <v>6450</v>
      </c>
      <c r="H24" s="327"/>
      <c r="I24" s="327">
        <v>363314</v>
      </c>
      <c r="J24" s="327">
        <v>32771</v>
      </c>
      <c r="K24" s="327">
        <v>15489</v>
      </c>
      <c r="L24" s="326">
        <f t="shared" ref="L24" si="12">(E24+F24+I24+J24+K24)*0.035</f>
        <v>16933.070000000003</v>
      </c>
      <c r="M24" s="326">
        <f>(E24+F24+I24+J24+K24+L24)*0.0635</f>
        <v>31796.676944999999</v>
      </c>
      <c r="N24" s="353">
        <f>E24*$E$77</f>
        <v>0</v>
      </c>
      <c r="O24" s="353"/>
      <c r="P24" s="353">
        <f>(F24-H24)*$E$78</f>
        <v>0</v>
      </c>
      <c r="Q24" s="354"/>
      <c r="R24" s="353">
        <f>G24*$E$77</f>
        <v>0</v>
      </c>
      <c r="S24" s="353"/>
      <c r="T24" s="353">
        <f>N24*$E$80</f>
        <v>0</v>
      </c>
      <c r="U24" s="353">
        <f t="shared" si="3"/>
        <v>0</v>
      </c>
      <c r="V24" s="353">
        <f t="shared" ref="V24" si="13">N24+P24+T24+U24</f>
        <v>0</v>
      </c>
    </row>
    <row r="25" spans="1:22" s="317" customFormat="1" x14ac:dyDescent="0.2">
      <c r="A25" s="322"/>
      <c r="B25" s="323" t="s">
        <v>232</v>
      </c>
      <c r="C25" s="324"/>
      <c r="D25" s="325"/>
      <c r="E25" s="325"/>
      <c r="F25" s="325"/>
      <c r="G25" s="325"/>
      <c r="H25" s="325"/>
      <c r="I25" s="325"/>
      <c r="J25" s="325"/>
      <c r="K25" s="325"/>
      <c r="L25" s="325"/>
      <c r="M25" s="325"/>
      <c r="N25" s="378"/>
      <c r="O25" s="378"/>
      <c r="P25" s="379"/>
      <c r="Q25" s="378"/>
      <c r="R25" s="378"/>
      <c r="S25" s="378"/>
      <c r="T25" s="378"/>
      <c r="U25" s="353">
        <f t="shared" si="3"/>
        <v>0</v>
      </c>
      <c r="V25" s="378"/>
    </row>
    <row r="26" spans="1:22" s="317" customFormat="1" x14ac:dyDescent="0.2">
      <c r="A26" s="322"/>
      <c r="B26" s="323" t="s">
        <v>229</v>
      </c>
      <c r="C26" s="324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78"/>
      <c r="O26" s="378"/>
      <c r="P26" s="379"/>
      <c r="Q26" s="378"/>
      <c r="R26" s="378"/>
      <c r="S26" s="378"/>
      <c r="T26" s="378"/>
      <c r="U26" s="353">
        <f t="shared" si="3"/>
        <v>0</v>
      </c>
      <c r="V26" s="378"/>
    </row>
    <row r="27" spans="1:22" ht="21.75" customHeight="1" x14ac:dyDescent="0.2">
      <c r="A27" s="377" t="s">
        <v>233</v>
      </c>
      <c r="B27" s="417" t="s">
        <v>234</v>
      </c>
      <c r="C27" s="418"/>
      <c r="D27" s="326">
        <f>E27+F27+I27+J27+K27+L27+M27</f>
        <v>532531.74694500002</v>
      </c>
      <c r="E27" s="329">
        <v>28346</v>
      </c>
      <c r="F27" s="329">
        <v>43882</v>
      </c>
      <c r="G27" s="329">
        <v>6450</v>
      </c>
      <c r="H27" s="329"/>
      <c r="I27" s="329">
        <v>363314</v>
      </c>
      <c r="J27" s="329">
        <v>32771</v>
      </c>
      <c r="K27" s="329">
        <v>15489</v>
      </c>
      <c r="L27" s="328">
        <f t="shared" ref="L27:L28" si="14">(E27+F27+I27+J27+K27)*0.035</f>
        <v>16933.070000000003</v>
      </c>
      <c r="M27" s="326">
        <f t="shared" ref="M27:M28" si="15">(E27+F27+I27+J27+K27+L27)*0.0635</f>
        <v>31796.676944999999</v>
      </c>
      <c r="N27" s="353">
        <f>E27*$E$77</f>
        <v>0</v>
      </c>
      <c r="O27" s="353"/>
      <c r="P27" s="353">
        <f>(F27-H27)*$E$78</f>
        <v>0</v>
      </c>
      <c r="Q27" s="354"/>
      <c r="R27" s="353">
        <f>G27*$E$77</f>
        <v>0</v>
      </c>
      <c r="S27" s="353"/>
      <c r="T27" s="353">
        <f>N27*$E$80</f>
        <v>0</v>
      </c>
      <c r="U27" s="353">
        <f t="shared" si="3"/>
        <v>0</v>
      </c>
      <c r="V27" s="353">
        <f t="shared" ref="V27:V28" si="16">N27+P27+T27+U27</f>
        <v>0</v>
      </c>
    </row>
    <row r="28" spans="1:22" ht="17.25" customHeight="1" x14ac:dyDescent="0.2">
      <c r="A28" s="377" t="s">
        <v>235</v>
      </c>
      <c r="B28" s="417" t="s">
        <v>210</v>
      </c>
      <c r="C28" s="418"/>
      <c r="D28" s="326">
        <f t="shared" ref="D28" si="17">E28+F28+I28+J28+K28+L28+M28</f>
        <v>74057.644479149996</v>
      </c>
      <c r="E28" s="329">
        <v>12621.52</v>
      </c>
      <c r="F28" s="329">
        <v>29769.48</v>
      </c>
      <c r="G28" s="329">
        <v>6559.3</v>
      </c>
      <c r="H28" s="329"/>
      <c r="I28" s="329"/>
      <c r="J28" s="329">
        <v>16223.65</v>
      </c>
      <c r="K28" s="329">
        <v>8666.2900000000009</v>
      </c>
      <c r="L28" s="328">
        <f t="shared" si="14"/>
        <v>2354.8329000000003</v>
      </c>
      <c r="M28" s="326">
        <f t="shared" si="15"/>
        <v>4421.8715791499999</v>
      </c>
      <c r="N28" s="353">
        <f>E28*$E$77</f>
        <v>0</v>
      </c>
      <c r="O28" s="353"/>
      <c r="P28" s="353">
        <f>F28*$E$78</f>
        <v>0</v>
      </c>
      <c r="Q28" s="354"/>
      <c r="R28" s="353">
        <f>G28*$E$77</f>
        <v>0</v>
      </c>
      <c r="S28" s="353"/>
      <c r="T28" s="353">
        <f>N28*$E$80</f>
        <v>0</v>
      </c>
      <c r="U28" s="353">
        <f t="shared" si="3"/>
        <v>0</v>
      </c>
      <c r="V28" s="353">
        <f t="shared" si="16"/>
        <v>0</v>
      </c>
    </row>
    <row r="29" spans="1:22" s="317" customFormat="1" ht="51" x14ac:dyDescent="0.2">
      <c r="A29" s="322"/>
      <c r="B29" s="323" t="s">
        <v>236</v>
      </c>
      <c r="C29" s="324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55"/>
      <c r="O29" s="355"/>
      <c r="P29" s="356"/>
      <c r="Q29" s="355"/>
      <c r="R29" s="355"/>
      <c r="S29" s="355"/>
      <c r="T29" s="355"/>
      <c r="U29" s="353">
        <f t="shared" si="3"/>
        <v>0</v>
      </c>
      <c r="V29" s="355"/>
    </row>
    <row r="30" spans="1:22" s="317" customFormat="1" ht="29.25" customHeight="1" x14ac:dyDescent="0.2">
      <c r="A30" s="322"/>
      <c r="B30" s="323" t="s">
        <v>237</v>
      </c>
      <c r="C30" s="324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55"/>
      <c r="O30" s="355"/>
      <c r="P30" s="356"/>
      <c r="Q30" s="355"/>
      <c r="R30" s="355"/>
      <c r="S30" s="355"/>
      <c r="T30" s="355"/>
      <c r="U30" s="353">
        <f t="shared" si="3"/>
        <v>0</v>
      </c>
      <c r="V30" s="355"/>
    </row>
    <row r="31" spans="1:22" s="317" customFormat="1" x14ac:dyDescent="0.2">
      <c r="A31" s="322"/>
      <c r="B31" s="323" t="s">
        <v>238</v>
      </c>
      <c r="C31" s="324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55"/>
      <c r="O31" s="355"/>
      <c r="P31" s="356"/>
      <c r="Q31" s="355"/>
      <c r="R31" s="355"/>
      <c r="S31" s="355"/>
      <c r="T31" s="355"/>
      <c r="U31" s="353">
        <f t="shared" si="3"/>
        <v>0</v>
      </c>
      <c r="V31" s="355"/>
    </row>
    <row r="32" spans="1:22" s="317" customFormat="1" ht="21" customHeight="1" x14ac:dyDescent="0.2">
      <c r="A32" s="348" t="s">
        <v>239</v>
      </c>
      <c r="B32" s="417" t="s">
        <v>222</v>
      </c>
      <c r="C32" s="418"/>
      <c r="D32" s="326">
        <f>E32+F32+I32+J32+K32+L32+M32</f>
        <v>103012.215885</v>
      </c>
      <c r="E32" s="327"/>
      <c r="F32" s="327">
        <v>72905</v>
      </c>
      <c r="G32" s="327">
        <v>13787</v>
      </c>
      <c r="H32" s="327"/>
      <c r="I32" s="327"/>
      <c r="J32" s="327">
        <v>13787</v>
      </c>
      <c r="K32" s="327">
        <v>6894</v>
      </c>
      <c r="L32" s="326">
        <f t="shared" ref="L32:L33" si="18">(E32+F32+I32+J32+K32)*0.035</f>
        <v>3275.51</v>
      </c>
      <c r="M32" s="326">
        <f t="shared" ref="M32:M33" si="19">(E32+F32+I32+J32+K32+L32)*0.0635</f>
        <v>6150.7058849999994</v>
      </c>
      <c r="N32" s="353">
        <f>E32*$E$69</f>
        <v>0</v>
      </c>
      <c r="O32" s="353"/>
      <c r="P32" s="353">
        <f>(F32-H32)*$E$70</f>
        <v>0</v>
      </c>
      <c r="Q32" s="354"/>
      <c r="R32" s="353">
        <f>G32*$E$69</f>
        <v>0</v>
      </c>
      <c r="S32" s="353"/>
      <c r="T32" s="353">
        <f>N32*$E$72</f>
        <v>0</v>
      </c>
      <c r="U32" s="353">
        <f t="shared" si="3"/>
        <v>0</v>
      </c>
      <c r="V32" s="380">
        <f t="shared" ref="V32:V33" si="20">N32+P32+T32+U32</f>
        <v>0</v>
      </c>
    </row>
    <row r="33" spans="1:22" s="317" customFormat="1" ht="15.75" customHeight="1" x14ac:dyDescent="0.2">
      <c r="A33" s="348" t="s">
        <v>240</v>
      </c>
      <c r="B33" s="402" t="s">
        <v>234</v>
      </c>
      <c r="C33" s="403"/>
      <c r="D33" s="326">
        <f>E33+F33+I33+J33+K33+L33+M33</f>
        <v>2463643.7038349998</v>
      </c>
      <c r="E33" s="329">
        <v>172842</v>
      </c>
      <c r="F33" s="329">
        <v>224645</v>
      </c>
      <c r="G33" s="329">
        <v>26629</v>
      </c>
      <c r="H33" s="329"/>
      <c r="I33" s="329">
        <v>1568072</v>
      </c>
      <c r="J33" s="329">
        <v>189549</v>
      </c>
      <c r="K33" s="327">
        <v>83098</v>
      </c>
      <c r="L33" s="326">
        <f t="shared" si="18"/>
        <v>78337.210000000006</v>
      </c>
      <c r="M33" s="326">
        <f t="shared" si="19"/>
        <v>147100.493835</v>
      </c>
      <c r="N33" s="353">
        <f>E33*$E$69</f>
        <v>0</v>
      </c>
      <c r="O33" s="353"/>
      <c r="P33" s="353">
        <f>(F33-H33)*$E$70</f>
        <v>0</v>
      </c>
      <c r="Q33" s="354"/>
      <c r="R33" s="353">
        <f>G33*$E$69</f>
        <v>0</v>
      </c>
      <c r="S33" s="353"/>
      <c r="T33" s="353">
        <f>N33*$E$72</f>
        <v>0</v>
      </c>
      <c r="U33" s="353">
        <f t="shared" si="3"/>
        <v>0</v>
      </c>
      <c r="V33" s="380">
        <f t="shared" si="20"/>
        <v>0</v>
      </c>
    </row>
    <row r="34" spans="1:22" s="317" customFormat="1" ht="25.5" x14ac:dyDescent="0.2">
      <c r="A34" s="322"/>
      <c r="B34" s="323" t="s">
        <v>241</v>
      </c>
      <c r="C34" s="324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55"/>
      <c r="O34" s="355"/>
      <c r="P34" s="356"/>
      <c r="Q34" s="355"/>
      <c r="R34" s="355"/>
      <c r="S34" s="355"/>
      <c r="T34" s="355"/>
      <c r="U34" s="353">
        <f t="shared" si="3"/>
        <v>0</v>
      </c>
      <c r="V34" s="355"/>
    </row>
    <row r="35" spans="1:22" s="317" customFormat="1" x14ac:dyDescent="0.2">
      <c r="A35" s="322"/>
      <c r="B35" s="323" t="s">
        <v>242</v>
      </c>
      <c r="C35" s="324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55"/>
      <c r="O35" s="355"/>
      <c r="P35" s="356"/>
      <c r="Q35" s="355"/>
      <c r="R35" s="355"/>
      <c r="S35" s="355"/>
      <c r="T35" s="355"/>
      <c r="U35" s="353">
        <f t="shared" si="3"/>
        <v>0</v>
      </c>
      <c r="V35" s="355"/>
    </row>
    <row r="36" spans="1:22" s="317" customFormat="1" ht="21" customHeight="1" x14ac:dyDescent="0.2">
      <c r="A36" s="348" t="s">
        <v>243</v>
      </c>
      <c r="B36" s="417" t="s">
        <v>210</v>
      </c>
      <c r="C36" s="418"/>
      <c r="D36" s="326">
        <f>E36+F36+I36+J36+K36+L36+M36</f>
        <v>216157.683105</v>
      </c>
      <c r="E36" s="327">
        <v>40124</v>
      </c>
      <c r="F36" s="327">
        <v>81023</v>
      </c>
      <c r="G36" s="327">
        <v>17946</v>
      </c>
      <c r="H36" s="327"/>
      <c r="I36" s="327"/>
      <c r="J36" s="327">
        <v>49023</v>
      </c>
      <c r="K36" s="327">
        <v>26208</v>
      </c>
      <c r="L36" s="326">
        <f t="shared" ref="L36:L38" si="21">(E36+F36+I36+J36+K36)*0.035</f>
        <v>6873.2300000000005</v>
      </c>
      <c r="M36" s="326">
        <f t="shared" ref="M36:M38" si="22">(E36+F36+I36+J36+K36+L36)*0.0635</f>
        <v>12906.453105000001</v>
      </c>
      <c r="N36" s="353">
        <f>E36*$E$65</f>
        <v>0</v>
      </c>
      <c r="O36" s="353"/>
      <c r="P36" s="353">
        <f>(F36-H36)*$E$66</f>
        <v>0</v>
      </c>
      <c r="Q36" s="354"/>
      <c r="R36" s="353">
        <f>G36*$E$65</f>
        <v>0</v>
      </c>
      <c r="S36" s="353"/>
      <c r="T36" s="353">
        <f>N36*$E$68</f>
        <v>0</v>
      </c>
      <c r="U36" s="353">
        <f t="shared" si="3"/>
        <v>0</v>
      </c>
      <c r="V36" s="380">
        <f t="shared" ref="V36:V38" si="23">N36+P36+T36+U36</f>
        <v>0</v>
      </c>
    </row>
    <row r="37" spans="1:22" s="317" customFormat="1" ht="15.75" customHeight="1" x14ac:dyDescent="0.2">
      <c r="A37" s="348" t="s">
        <v>244</v>
      </c>
      <c r="B37" s="417" t="s">
        <v>222</v>
      </c>
      <c r="C37" s="418"/>
      <c r="D37" s="326">
        <f>E37+F37+I37+J37+K37+L37+M37</f>
        <v>38689.295152499995</v>
      </c>
      <c r="E37" s="329"/>
      <c r="F37" s="329">
        <v>27382</v>
      </c>
      <c r="G37" s="329">
        <v>5178</v>
      </c>
      <c r="H37" s="329"/>
      <c r="I37" s="329"/>
      <c r="J37" s="329">
        <v>5178</v>
      </c>
      <c r="K37" s="327">
        <v>2589</v>
      </c>
      <c r="L37" s="326">
        <f t="shared" si="21"/>
        <v>1230.2150000000001</v>
      </c>
      <c r="M37" s="326">
        <f t="shared" si="22"/>
        <v>2310.0801524999997</v>
      </c>
      <c r="N37" s="353">
        <f>E37*$E$65</f>
        <v>0</v>
      </c>
      <c r="O37" s="353"/>
      <c r="P37" s="353">
        <f>(F37-H37)*$E$66</f>
        <v>0</v>
      </c>
      <c r="Q37" s="354"/>
      <c r="R37" s="353">
        <f>G37*$E$65</f>
        <v>0</v>
      </c>
      <c r="S37" s="353"/>
      <c r="T37" s="353">
        <f>N37*$E$68</f>
        <v>0</v>
      </c>
      <c r="U37" s="353">
        <f t="shared" si="3"/>
        <v>0</v>
      </c>
      <c r="V37" s="380">
        <f t="shared" si="23"/>
        <v>0</v>
      </c>
    </row>
    <row r="38" spans="1:22" s="317" customFormat="1" ht="15.75" customHeight="1" x14ac:dyDescent="0.2">
      <c r="A38" s="348" t="s">
        <v>245</v>
      </c>
      <c r="B38" s="402" t="s">
        <v>234</v>
      </c>
      <c r="C38" s="403"/>
      <c r="D38" s="326">
        <f>E38+F38+I38+J38+K38+L38+M38</f>
        <v>2614578.0752025</v>
      </c>
      <c r="E38" s="329">
        <v>194276</v>
      </c>
      <c r="F38" s="329">
        <v>260282</v>
      </c>
      <c r="G38" s="329">
        <v>28868</v>
      </c>
      <c r="H38" s="329"/>
      <c r="I38" s="329">
        <v>1610561</v>
      </c>
      <c r="J38" s="329">
        <v>214942</v>
      </c>
      <c r="K38" s="327">
        <v>95268</v>
      </c>
      <c r="L38" s="326">
        <f t="shared" si="21"/>
        <v>83136.515000000014</v>
      </c>
      <c r="M38" s="326">
        <f t="shared" si="22"/>
        <v>156112.5602025</v>
      </c>
      <c r="N38" s="353">
        <f>E38*$E$65</f>
        <v>0</v>
      </c>
      <c r="O38" s="353"/>
      <c r="P38" s="353">
        <f>(F38-H38)*$E$66</f>
        <v>0</v>
      </c>
      <c r="Q38" s="354"/>
      <c r="R38" s="353">
        <f>G38*$E$65</f>
        <v>0</v>
      </c>
      <c r="S38" s="353"/>
      <c r="T38" s="353">
        <f>N38*$E$68</f>
        <v>0</v>
      </c>
      <c r="U38" s="353">
        <f t="shared" si="3"/>
        <v>0</v>
      </c>
      <c r="V38" s="380">
        <f t="shared" si="23"/>
        <v>0</v>
      </c>
    </row>
    <row r="39" spans="1:22" s="317" customFormat="1" ht="25.5" x14ac:dyDescent="0.2">
      <c r="A39" s="322"/>
      <c r="B39" s="323" t="s">
        <v>267</v>
      </c>
      <c r="C39" s="324"/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55"/>
      <c r="O39" s="355"/>
      <c r="P39" s="356"/>
      <c r="Q39" s="355"/>
      <c r="R39" s="355"/>
      <c r="S39" s="355"/>
      <c r="T39" s="355"/>
      <c r="U39" s="353">
        <f t="shared" si="3"/>
        <v>0</v>
      </c>
      <c r="V39" s="355"/>
    </row>
    <row r="40" spans="1:22" s="317" customFormat="1" x14ac:dyDescent="0.2">
      <c r="A40" s="322"/>
      <c r="B40" s="323" t="s">
        <v>247</v>
      </c>
      <c r="C40" s="324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55"/>
      <c r="O40" s="355"/>
      <c r="P40" s="356"/>
      <c r="Q40" s="355"/>
      <c r="R40" s="355"/>
      <c r="S40" s="355"/>
      <c r="T40" s="355"/>
      <c r="U40" s="353">
        <f t="shared" si="3"/>
        <v>0</v>
      </c>
      <c r="V40" s="355"/>
    </row>
    <row r="41" spans="1:22" s="317" customFormat="1" ht="21" customHeight="1" x14ac:dyDescent="0.2">
      <c r="A41" s="348" t="s">
        <v>248</v>
      </c>
      <c r="B41" s="402" t="s">
        <v>234</v>
      </c>
      <c r="C41" s="403"/>
      <c r="D41" s="326">
        <f>E41+F41+I41+J41+K41+L41+M41</f>
        <v>188342.42553000001</v>
      </c>
      <c r="E41" s="327">
        <v>13841</v>
      </c>
      <c r="F41" s="327">
        <v>18439</v>
      </c>
      <c r="G41" s="327">
        <v>2194</v>
      </c>
      <c r="H41" s="327"/>
      <c r="I41" s="327">
        <v>116190</v>
      </c>
      <c r="J41" s="327">
        <v>15566</v>
      </c>
      <c r="K41" s="327">
        <v>7072</v>
      </c>
      <c r="L41" s="326">
        <f t="shared" ref="L41" si="24">(E41+F41+I41+J41+K41)*0.035</f>
        <v>5988.7800000000007</v>
      </c>
      <c r="M41" s="326">
        <f>(E41+F41+I41+J41+K41+L41)*0.0635</f>
        <v>11245.64553</v>
      </c>
      <c r="N41" s="353">
        <f>E41*$E$60</f>
        <v>0</v>
      </c>
      <c r="O41" s="353"/>
      <c r="P41" s="353">
        <f>(F41-H41)*$E$61</f>
        <v>0</v>
      </c>
      <c r="Q41" s="354"/>
      <c r="R41" s="353">
        <f>G41*$E$60</f>
        <v>0</v>
      </c>
      <c r="S41" s="353"/>
      <c r="T41" s="353">
        <f>N41*$E$63</f>
        <v>0</v>
      </c>
      <c r="U41" s="353">
        <f t="shared" si="3"/>
        <v>0</v>
      </c>
      <c r="V41" s="380">
        <f t="shared" ref="V41" si="25">N41+P41+T41+U41</f>
        <v>0</v>
      </c>
    </row>
    <row r="42" spans="1:22" ht="36.75" customHeight="1" x14ac:dyDescent="0.2">
      <c r="A42" s="377"/>
      <c r="B42" s="323" t="s">
        <v>268</v>
      </c>
      <c r="C42" s="323" t="s">
        <v>246</v>
      </c>
      <c r="D42" s="326"/>
      <c r="E42" s="329"/>
      <c r="F42" s="329"/>
      <c r="G42" s="329"/>
      <c r="H42" s="329"/>
      <c r="I42" s="329"/>
      <c r="J42" s="329"/>
      <c r="K42" s="329"/>
      <c r="L42" s="328"/>
      <c r="M42" s="328"/>
      <c r="N42" s="353"/>
      <c r="O42" s="353"/>
      <c r="P42" s="353"/>
      <c r="Q42" s="354"/>
      <c r="R42" s="353"/>
      <c r="S42" s="353"/>
      <c r="T42" s="353"/>
      <c r="U42" s="353">
        <f t="shared" si="3"/>
        <v>0</v>
      </c>
      <c r="V42" s="380"/>
    </row>
    <row r="43" spans="1:22" ht="21.75" customHeight="1" x14ac:dyDescent="0.2">
      <c r="A43" s="377"/>
      <c r="B43" s="323" t="s">
        <v>251</v>
      </c>
      <c r="C43" s="323" t="s">
        <v>247</v>
      </c>
      <c r="D43" s="326"/>
      <c r="E43" s="329"/>
      <c r="F43" s="329"/>
      <c r="G43" s="329"/>
      <c r="H43" s="329"/>
      <c r="I43" s="329"/>
      <c r="J43" s="329"/>
      <c r="K43" s="329"/>
      <c r="L43" s="328"/>
      <c r="M43" s="328"/>
      <c r="N43" s="353"/>
      <c r="O43" s="353"/>
      <c r="P43" s="353"/>
      <c r="Q43" s="354"/>
      <c r="R43" s="353"/>
      <c r="S43" s="353"/>
      <c r="T43" s="353"/>
      <c r="U43" s="353">
        <f t="shared" si="3"/>
        <v>0</v>
      </c>
      <c r="V43" s="380"/>
    </row>
    <row r="44" spans="1:22" ht="21.75" customHeight="1" x14ac:dyDescent="0.2">
      <c r="A44" s="348" t="s">
        <v>249</v>
      </c>
      <c r="B44" s="417" t="s">
        <v>210</v>
      </c>
      <c r="C44" s="418"/>
      <c r="D44" s="326">
        <f>E44+F44+I44+J44+K44+L44+M44</f>
        <v>72461.145557924989</v>
      </c>
      <c r="E44" s="329">
        <v>12650.45</v>
      </c>
      <c r="F44" s="329">
        <v>28541.97</v>
      </c>
      <c r="G44" s="329">
        <v>6381.23</v>
      </c>
      <c r="H44" s="329"/>
      <c r="I44" s="329"/>
      <c r="J44" s="329">
        <v>16053.08</v>
      </c>
      <c r="K44" s="329">
        <v>8585.0300000000007</v>
      </c>
      <c r="L44" s="328">
        <f t="shared" ref="L44:L45" si="26">(E44+F44+I44+J44+K44)*0.035</f>
        <v>2304.06855</v>
      </c>
      <c r="M44" s="326">
        <f t="shared" ref="M44:M45" si="27">(E44+F44+I44+J44+K44+L44)*0.0635</f>
        <v>4326.5470079249999</v>
      </c>
      <c r="N44" s="353">
        <f>E44*$E$60</f>
        <v>0</v>
      </c>
      <c r="O44" s="353"/>
      <c r="P44" s="353">
        <f>(F44-H44)*$E$61</f>
        <v>0</v>
      </c>
      <c r="Q44" s="354"/>
      <c r="R44" s="353">
        <f>G44*$E$60</f>
        <v>0</v>
      </c>
      <c r="S44" s="353"/>
      <c r="T44" s="353">
        <f>N44*$E$63</f>
        <v>0</v>
      </c>
      <c r="U44" s="353">
        <f t="shared" si="3"/>
        <v>0</v>
      </c>
      <c r="V44" s="380">
        <f t="shared" ref="V44:V45" si="28">N44+P44+T44+U44</f>
        <v>0</v>
      </c>
    </row>
    <row r="45" spans="1:22" ht="17.25" customHeight="1" x14ac:dyDescent="0.2">
      <c r="A45" s="348" t="s">
        <v>250</v>
      </c>
      <c r="B45" s="402" t="s">
        <v>234</v>
      </c>
      <c r="C45" s="403"/>
      <c r="D45" s="326">
        <f t="shared" ref="D45" si="29">E45+F45+I45+J45+K45+L45+M45</f>
        <v>210011.24866500002</v>
      </c>
      <c r="E45" s="329">
        <v>15005</v>
      </c>
      <c r="F45" s="329">
        <v>21471</v>
      </c>
      <c r="G45" s="329">
        <v>2573</v>
      </c>
      <c r="H45" s="329"/>
      <c r="I45" s="329">
        <v>129674</v>
      </c>
      <c r="J45" s="329">
        <v>16979</v>
      </c>
      <c r="K45" s="329">
        <v>7665</v>
      </c>
      <c r="L45" s="328">
        <f t="shared" si="26"/>
        <v>6677.7900000000009</v>
      </c>
      <c r="M45" s="326">
        <f t="shared" si="27"/>
        <v>12539.458665</v>
      </c>
      <c r="N45" s="353">
        <f>E45*$E$60</f>
        <v>0</v>
      </c>
      <c r="O45" s="353"/>
      <c r="P45" s="353">
        <f>F45*$E$61</f>
        <v>0</v>
      </c>
      <c r="Q45" s="354"/>
      <c r="R45" s="353">
        <f>G45*$E$60</f>
        <v>0</v>
      </c>
      <c r="S45" s="353"/>
      <c r="T45" s="353">
        <f>N45*$E$63</f>
        <v>0</v>
      </c>
      <c r="U45" s="353">
        <f t="shared" si="3"/>
        <v>0</v>
      </c>
      <c r="V45" s="380">
        <f t="shared" si="28"/>
        <v>0</v>
      </c>
    </row>
    <row r="46" spans="1:22" s="317" customFormat="1" ht="28.5" customHeight="1" x14ac:dyDescent="0.2">
      <c r="A46" s="322"/>
      <c r="B46" s="323" t="s">
        <v>252</v>
      </c>
      <c r="C46" s="324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55"/>
      <c r="O46" s="355"/>
      <c r="P46" s="356"/>
      <c r="Q46" s="355"/>
      <c r="R46" s="355"/>
      <c r="S46" s="355"/>
      <c r="T46" s="355"/>
      <c r="U46" s="353">
        <f t="shared" si="3"/>
        <v>0</v>
      </c>
      <c r="V46" s="355"/>
    </row>
    <row r="47" spans="1:22" s="317" customFormat="1" ht="16.5" customHeight="1" x14ac:dyDescent="0.2">
      <c r="A47" s="322"/>
      <c r="B47" s="323" t="s">
        <v>253</v>
      </c>
      <c r="C47" s="324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55"/>
      <c r="O47" s="355"/>
      <c r="P47" s="356"/>
      <c r="Q47" s="355"/>
      <c r="R47" s="355"/>
      <c r="S47" s="355"/>
      <c r="T47" s="355"/>
      <c r="U47" s="353">
        <f t="shared" si="3"/>
        <v>0</v>
      </c>
      <c r="V47" s="355"/>
    </row>
    <row r="48" spans="1:22" s="317" customFormat="1" ht="16.5" customHeight="1" x14ac:dyDescent="0.2">
      <c r="A48" s="322"/>
      <c r="B48" s="323" t="s">
        <v>254</v>
      </c>
      <c r="C48" s="324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55"/>
      <c r="O48" s="355"/>
      <c r="P48" s="356"/>
      <c r="Q48" s="355"/>
      <c r="R48" s="355"/>
      <c r="S48" s="355"/>
      <c r="T48" s="355"/>
      <c r="U48" s="353">
        <f t="shared" si="3"/>
        <v>0</v>
      </c>
      <c r="V48" s="355"/>
    </row>
    <row r="49" spans="1:22" s="317" customFormat="1" ht="16.5" customHeight="1" x14ac:dyDescent="0.2">
      <c r="A49" s="348" t="s">
        <v>255</v>
      </c>
      <c r="B49" s="417" t="s">
        <v>256</v>
      </c>
      <c r="C49" s="418"/>
      <c r="D49" s="326">
        <f>E49+F49+I49+J49+K49+L49+M49</f>
        <v>861418.824165</v>
      </c>
      <c r="E49" s="327">
        <v>70511</v>
      </c>
      <c r="F49" s="327">
        <v>81233</v>
      </c>
      <c r="G49" s="327">
        <v>9373</v>
      </c>
      <c r="H49" s="327"/>
      <c r="I49" s="327">
        <v>524117</v>
      </c>
      <c r="J49" s="327">
        <v>74636</v>
      </c>
      <c r="K49" s="327">
        <v>32097</v>
      </c>
      <c r="L49" s="326">
        <f t="shared" ref="L49:L50" si="30">(E49+F49+I49+J49+K49)*0.035</f>
        <v>27390.79</v>
      </c>
      <c r="M49" s="326">
        <f t="shared" ref="M49:M50" si="31">(E49+F49+I49+J49+K49+L49)*0.0635</f>
        <v>51434.034165000005</v>
      </c>
      <c r="N49" s="353">
        <f>E49*$E$52</f>
        <v>0</v>
      </c>
      <c r="O49" s="353"/>
      <c r="P49" s="353">
        <f>(F49-H49)*$E$53</f>
        <v>0</v>
      </c>
      <c r="Q49" s="354"/>
      <c r="R49" s="353">
        <f>G49*$E$52</f>
        <v>0</v>
      </c>
      <c r="S49" s="353"/>
      <c r="T49" s="353">
        <f>N49*$E$55</f>
        <v>0</v>
      </c>
      <c r="U49" s="353">
        <f t="shared" si="3"/>
        <v>0</v>
      </c>
      <c r="V49" s="380">
        <f t="shared" ref="V49:V50" si="32">N49+P49+T49+U49</f>
        <v>0</v>
      </c>
    </row>
    <row r="50" spans="1:22" s="317" customFormat="1" ht="16.5" customHeight="1" x14ac:dyDescent="0.2">
      <c r="A50" s="348" t="s">
        <v>257</v>
      </c>
      <c r="B50" s="417" t="s">
        <v>258</v>
      </c>
      <c r="C50" s="418"/>
      <c r="D50" s="326">
        <f>E50+F50+I50+J50+K50+L50+M50</f>
        <v>54905.1390225</v>
      </c>
      <c r="E50" s="327"/>
      <c r="F50" s="327">
        <v>38917</v>
      </c>
      <c r="G50" s="327">
        <v>7436</v>
      </c>
      <c r="H50" s="327"/>
      <c r="I50" s="327"/>
      <c r="J50" s="327">
        <v>7291</v>
      </c>
      <c r="K50" s="327">
        <v>3673</v>
      </c>
      <c r="L50" s="326">
        <f t="shared" si="30"/>
        <v>1745.8350000000003</v>
      </c>
      <c r="M50" s="326">
        <f t="shared" si="31"/>
        <v>3278.3040225</v>
      </c>
      <c r="N50" s="353">
        <f>E50*$E$52</f>
        <v>0</v>
      </c>
      <c r="O50" s="353"/>
      <c r="P50" s="353">
        <f>(F50-H50)*$E$53</f>
        <v>0</v>
      </c>
      <c r="Q50" s="354"/>
      <c r="R50" s="353">
        <f>G50*$E$52</f>
        <v>0</v>
      </c>
      <c r="S50" s="353"/>
      <c r="T50" s="353">
        <f>N50*$E$55</f>
        <v>0</v>
      </c>
      <c r="U50" s="353">
        <f t="shared" si="3"/>
        <v>0</v>
      </c>
      <c r="V50" s="380">
        <f t="shared" si="32"/>
        <v>0</v>
      </c>
    </row>
    <row r="51" spans="1:22" ht="16.5" customHeight="1" x14ac:dyDescent="0.2">
      <c r="A51" s="377"/>
      <c r="B51" s="323" t="s">
        <v>259</v>
      </c>
      <c r="C51" s="323" t="s">
        <v>246</v>
      </c>
      <c r="D51" s="326"/>
      <c r="E51" s="329"/>
      <c r="F51" s="329"/>
      <c r="G51" s="329"/>
      <c r="H51" s="329"/>
      <c r="I51" s="329"/>
      <c r="J51" s="329"/>
      <c r="K51" s="329"/>
      <c r="L51" s="328"/>
      <c r="M51" s="328"/>
      <c r="N51" s="353"/>
      <c r="O51" s="353"/>
      <c r="P51" s="353"/>
      <c r="Q51" s="354"/>
      <c r="R51" s="353"/>
      <c r="S51" s="353"/>
      <c r="T51" s="353"/>
      <c r="U51" s="353">
        <f t="shared" si="3"/>
        <v>0</v>
      </c>
      <c r="V51" s="380"/>
    </row>
    <row r="52" spans="1:22" ht="16.5" customHeight="1" x14ac:dyDescent="0.2">
      <c r="A52" s="377"/>
      <c r="B52" s="323" t="s">
        <v>260</v>
      </c>
      <c r="C52" s="323" t="s">
        <v>247</v>
      </c>
      <c r="D52" s="326"/>
      <c r="E52" s="329"/>
      <c r="F52" s="329"/>
      <c r="G52" s="329"/>
      <c r="H52" s="329"/>
      <c r="I52" s="329"/>
      <c r="J52" s="329"/>
      <c r="K52" s="329"/>
      <c r="L52" s="328"/>
      <c r="M52" s="328"/>
      <c r="N52" s="353"/>
      <c r="O52" s="353"/>
      <c r="P52" s="353"/>
      <c r="Q52" s="354"/>
      <c r="R52" s="353"/>
      <c r="S52" s="353"/>
      <c r="T52" s="353"/>
      <c r="U52" s="353">
        <f t="shared" si="3"/>
        <v>0</v>
      </c>
      <c r="V52" s="380"/>
    </row>
    <row r="53" spans="1:22" ht="16.5" customHeight="1" x14ac:dyDescent="0.2">
      <c r="A53" s="348" t="s">
        <v>261</v>
      </c>
      <c r="B53" s="417" t="s">
        <v>262</v>
      </c>
      <c r="C53" s="418"/>
      <c r="D53" s="326">
        <f>E53+F53+I53+J53+K53+L53+M53</f>
        <v>54107.115209999996</v>
      </c>
      <c r="E53" s="329"/>
      <c r="F53" s="329">
        <v>38352</v>
      </c>
      <c r="G53" s="329">
        <v>7328</v>
      </c>
      <c r="H53" s="329"/>
      <c r="I53" s="329"/>
      <c r="J53" s="329">
        <v>7185</v>
      </c>
      <c r="K53" s="329">
        <v>3619</v>
      </c>
      <c r="L53" s="328">
        <f t="shared" ref="L53:L55" si="33">(E53+F53+I53+J53+K53)*0.035</f>
        <v>1720.4600000000003</v>
      </c>
      <c r="M53" s="326">
        <f>(E53+F53+I53+J53+K53+L53)*0.0635</f>
        <v>3230.6552099999999</v>
      </c>
      <c r="N53" s="353">
        <f>E53*$E$52</f>
        <v>0</v>
      </c>
      <c r="O53" s="353"/>
      <c r="P53" s="353">
        <f>(F53-H53)*$E$53</f>
        <v>0</v>
      </c>
      <c r="Q53" s="354"/>
      <c r="R53" s="353">
        <f>G53*$E$52</f>
        <v>0</v>
      </c>
      <c r="S53" s="353"/>
      <c r="T53" s="353">
        <f>N53*$E$55</f>
        <v>0</v>
      </c>
      <c r="U53" s="353">
        <f t="shared" si="3"/>
        <v>0</v>
      </c>
      <c r="V53" s="380">
        <f t="shared" ref="V53:V55" si="34">N53+P53+T53+U53</f>
        <v>0</v>
      </c>
    </row>
    <row r="54" spans="1:22" ht="16.5" customHeight="1" x14ac:dyDescent="0.2">
      <c r="A54" s="348" t="s">
        <v>263</v>
      </c>
      <c r="B54" s="417" t="s">
        <v>264</v>
      </c>
      <c r="C54" s="418"/>
      <c r="D54" s="326">
        <f>E54+F54+I54+J54+K54+L54+M54</f>
        <v>852376.38882750005</v>
      </c>
      <c r="E54" s="329">
        <v>68911</v>
      </c>
      <c r="F54" s="329">
        <v>80597</v>
      </c>
      <c r="G54" s="329">
        <v>9315</v>
      </c>
      <c r="H54" s="329"/>
      <c r="I54" s="329">
        <v>521007</v>
      </c>
      <c r="J54" s="329">
        <v>72762</v>
      </c>
      <c r="K54" s="329">
        <v>31102</v>
      </c>
      <c r="L54" s="328">
        <f t="shared" si="33"/>
        <v>27103.265000000003</v>
      </c>
      <c r="M54" s="326">
        <f t="shared" ref="M54:M55" si="35">(E54+F54+I54+J54+K54+L54)*0.0635</f>
        <v>50894.1238275</v>
      </c>
      <c r="N54" s="353">
        <f>E54*$E$52</f>
        <v>0</v>
      </c>
      <c r="O54" s="353"/>
      <c r="P54" s="353">
        <f>(F54-H54)*$E$53</f>
        <v>0</v>
      </c>
      <c r="Q54" s="354"/>
      <c r="R54" s="353">
        <f>G54*$E$52</f>
        <v>0</v>
      </c>
      <c r="S54" s="353"/>
      <c r="T54" s="353">
        <f>N54*$E$55</f>
        <v>0</v>
      </c>
      <c r="U54" s="353">
        <f t="shared" si="3"/>
        <v>0</v>
      </c>
      <c r="V54" s="380">
        <f t="shared" si="34"/>
        <v>0</v>
      </c>
    </row>
    <row r="55" spans="1:22" ht="16.5" customHeight="1" thickBot="1" x14ac:dyDescent="0.25">
      <c r="A55" s="349" t="s">
        <v>265</v>
      </c>
      <c r="B55" s="415" t="s">
        <v>266</v>
      </c>
      <c r="C55" s="416"/>
      <c r="D55" s="326">
        <f t="shared" ref="D55" si="36">E55+F55+I55+J55+K55+L55+M55</f>
        <v>610.90098749999993</v>
      </c>
      <c r="E55" s="329">
        <v>3</v>
      </c>
      <c r="F55" s="329">
        <v>430</v>
      </c>
      <c r="G55" s="329">
        <v>89</v>
      </c>
      <c r="H55" s="329"/>
      <c r="I55" s="329"/>
      <c r="J55" s="329">
        <v>80</v>
      </c>
      <c r="K55" s="329">
        <v>42</v>
      </c>
      <c r="L55" s="328">
        <f t="shared" si="33"/>
        <v>19.425000000000001</v>
      </c>
      <c r="M55" s="326">
        <f t="shared" si="35"/>
        <v>36.475987499999995</v>
      </c>
      <c r="N55" s="353">
        <f>E55*$E$52</f>
        <v>0</v>
      </c>
      <c r="O55" s="353"/>
      <c r="P55" s="353">
        <f>F55*$E$53</f>
        <v>0</v>
      </c>
      <c r="Q55" s="354"/>
      <c r="R55" s="353">
        <f>G55*$E$52</f>
        <v>0</v>
      </c>
      <c r="S55" s="353"/>
      <c r="T55" s="353">
        <f>N55*$E$55</f>
        <v>0</v>
      </c>
      <c r="U55" s="353">
        <f>$E$91*N55</f>
        <v>0</v>
      </c>
      <c r="V55" s="380">
        <f t="shared" si="34"/>
        <v>0</v>
      </c>
    </row>
    <row r="56" spans="1:22" ht="15" customHeight="1" x14ac:dyDescent="0.2">
      <c r="A56" s="106"/>
      <c r="B56" s="199" t="s">
        <v>108</v>
      </c>
      <c r="C56" s="330"/>
      <c r="D56" s="383">
        <f>SUM(D14:D55)</f>
        <v>9938728.8699720763</v>
      </c>
      <c r="E56" s="331">
        <f t="shared" ref="E56:L56" si="37">SUM(E14:E55)</f>
        <v>760169.97</v>
      </c>
      <c r="F56" s="331">
        <f t="shared" si="37"/>
        <v>1270537.45</v>
      </c>
      <c r="G56" s="331">
        <f t="shared" si="37"/>
        <v>182567.53</v>
      </c>
      <c r="H56" s="331">
        <f t="shared" si="37"/>
        <v>0</v>
      </c>
      <c r="I56" s="331">
        <f t="shared" si="37"/>
        <v>5709848</v>
      </c>
      <c r="J56" s="331">
        <f t="shared" si="37"/>
        <v>878127.73</v>
      </c>
      <c r="K56" s="331">
        <f t="shared" si="37"/>
        <v>410594.32000000007</v>
      </c>
      <c r="L56" s="331">
        <f t="shared" si="37"/>
        <v>316024.71145000006</v>
      </c>
      <c r="M56" s="331">
        <f>SUM(M14:M55)</f>
        <v>593426.68852207495</v>
      </c>
      <c r="N56" s="401">
        <f t="shared" ref="N56:V56" si="38">SUM(N14:N55)</f>
        <v>0</v>
      </c>
      <c r="O56" s="401">
        <f t="shared" si="38"/>
        <v>0</v>
      </c>
      <c r="P56" s="401">
        <f t="shared" si="38"/>
        <v>0</v>
      </c>
      <c r="Q56" s="401">
        <f t="shared" si="38"/>
        <v>0</v>
      </c>
      <c r="R56" s="401">
        <f t="shared" si="38"/>
        <v>0</v>
      </c>
      <c r="S56" s="401">
        <f t="shared" si="38"/>
        <v>0</v>
      </c>
      <c r="T56" s="401">
        <f t="shared" si="38"/>
        <v>0</v>
      </c>
      <c r="U56" s="401">
        <f t="shared" si="38"/>
        <v>0</v>
      </c>
      <c r="V56" s="401">
        <f t="shared" si="38"/>
        <v>0</v>
      </c>
    </row>
    <row r="57" spans="1:22" x14ac:dyDescent="0.2">
      <c r="A57" s="106"/>
      <c r="B57" s="199" t="s">
        <v>109</v>
      </c>
      <c r="C57" s="330"/>
      <c r="D57" s="383"/>
      <c r="E57" s="331"/>
      <c r="F57" s="332"/>
      <c r="G57" s="332"/>
      <c r="H57" s="332"/>
      <c r="I57" s="332"/>
      <c r="J57" s="332"/>
      <c r="K57" s="332"/>
      <c r="L57" s="332"/>
      <c r="M57" s="332"/>
      <c r="N57" s="395"/>
      <c r="O57" s="395"/>
      <c r="P57" s="395"/>
      <c r="Q57" s="395"/>
      <c r="R57" s="395"/>
      <c r="S57" s="395"/>
      <c r="T57" s="395"/>
      <c r="U57" s="395"/>
      <c r="V57" s="396">
        <f>V56*E92</f>
        <v>0</v>
      </c>
    </row>
    <row r="58" spans="1:22" x14ac:dyDescent="0.2">
      <c r="A58" s="106"/>
      <c r="B58" s="199" t="s">
        <v>110</v>
      </c>
      <c r="C58" s="330"/>
      <c r="D58" s="383"/>
      <c r="E58" s="331"/>
      <c r="F58" s="331"/>
      <c r="G58" s="331"/>
      <c r="H58" s="331"/>
      <c r="I58" s="331"/>
      <c r="J58" s="331"/>
      <c r="K58" s="331"/>
      <c r="L58" s="331"/>
      <c r="M58" s="331"/>
      <c r="N58" s="396"/>
      <c r="O58" s="396"/>
      <c r="P58" s="396"/>
      <c r="Q58" s="396"/>
      <c r="R58" s="396"/>
      <c r="S58" s="396"/>
      <c r="T58" s="396"/>
      <c r="U58" s="396"/>
      <c r="V58" s="396">
        <f>V56+V57</f>
        <v>0</v>
      </c>
    </row>
    <row r="59" spans="1:22" ht="11.25" customHeight="1" x14ac:dyDescent="0.2">
      <c r="A59" s="106"/>
      <c r="B59" s="199" t="s">
        <v>111</v>
      </c>
      <c r="C59" s="330"/>
      <c r="D59" s="383"/>
      <c r="E59" s="331"/>
      <c r="F59" s="331"/>
      <c r="G59" s="331"/>
      <c r="H59" s="331"/>
      <c r="I59" s="331"/>
      <c r="J59" s="331"/>
      <c r="K59" s="331"/>
      <c r="L59" s="331"/>
      <c r="M59" s="331"/>
      <c r="N59" s="396"/>
      <c r="O59" s="396"/>
      <c r="P59" s="396"/>
      <c r="Q59" s="396"/>
      <c r="R59" s="396"/>
      <c r="S59" s="396"/>
      <c r="T59" s="396"/>
      <c r="U59" s="396"/>
      <c r="V59" s="396">
        <f>V58*E93</f>
        <v>0</v>
      </c>
    </row>
    <row r="60" spans="1:22" s="79" customFormat="1" x14ac:dyDescent="0.2">
      <c r="A60" s="333"/>
      <c r="B60" s="200" t="s">
        <v>112</v>
      </c>
      <c r="C60" s="334"/>
      <c r="D60" s="383"/>
      <c r="E60" s="331"/>
      <c r="F60" s="331"/>
      <c r="G60" s="331"/>
      <c r="H60" s="331"/>
      <c r="I60" s="331"/>
      <c r="J60" s="331"/>
      <c r="K60" s="331"/>
      <c r="L60" s="331"/>
      <c r="M60" s="331"/>
      <c r="N60" s="396"/>
      <c r="O60" s="396"/>
      <c r="P60" s="396"/>
      <c r="Q60" s="396"/>
      <c r="R60" s="396"/>
      <c r="S60" s="396"/>
      <c r="T60" s="396"/>
      <c r="U60" s="396"/>
      <c r="V60" s="396">
        <f>V58*E94</f>
        <v>0</v>
      </c>
    </row>
    <row r="61" spans="1:22" x14ac:dyDescent="0.2">
      <c r="A61" s="106"/>
      <c r="B61" s="199" t="s">
        <v>113</v>
      </c>
      <c r="C61" s="330"/>
      <c r="D61" s="383"/>
      <c r="E61" s="331"/>
      <c r="F61" s="331"/>
      <c r="G61" s="331"/>
      <c r="H61" s="331"/>
      <c r="I61" s="331"/>
      <c r="J61" s="331"/>
      <c r="K61" s="331"/>
      <c r="L61" s="331"/>
      <c r="M61" s="331"/>
      <c r="N61" s="396"/>
      <c r="O61" s="396"/>
      <c r="P61" s="396"/>
      <c r="Q61" s="396"/>
      <c r="R61" s="396"/>
      <c r="S61" s="396"/>
      <c r="T61" s="396"/>
      <c r="U61" s="396"/>
      <c r="V61" s="396">
        <f>V60+V59+V58</f>
        <v>0</v>
      </c>
    </row>
    <row r="62" spans="1:22" x14ac:dyDescent="0.2">
      <c r="A62" s="106"/>
      <c r="B62" s="335" t="s">
        <v>114</v>
      </c>
      <c r="C62" s="330"/>
      <c r="D62" s="383"/>
      <c r="E62" s="331"/>
      <c r="F62" s="331"/>
      <c r="G62" s="331"/>
      <c r="H62" s="331"/>
      <c r="I62" s="331"/>
      <c r="J62" s="331"/>
      <c r="K62" s="331"/>
      <c r="L62" s="331"/>
      <c r="M62" s="331"/>
      <c r="N62" s="396"/>
      <c r="O62" s="396"/>
      <c r="P62" s="396"/>
      <c r="Q62" s="396"/>
      <c r="R62" s="396"/>
      <c r="S62" s="396"/>
      <c r="T62" s="396"/>
      <c r="U62" s="396"/>
      <c r="V62" s="396"/>
    </row>
    <row r="63" spans="1:22" ht="12.75" hidden="1" customHeight="1" x14ac:dyDescent="0.2">
      <c r="A63" s="106"/>
      <c r="B63" s="336"/>
      <c r="C63" s="337"/>
      <c r="D63" s="383"/>
      <c r="E63" s="331"/>
      <c r="F63" s="331"/>
      <c r="G63" s="331"/>
      <c r="H63" s="331"/>
      <c r="I63" s="331"/>
      <c r="J63" s="331"/>
      <c r="K63" s="331"/>
      <c r="L63" s="331"/>
      <c r="M63" s="331"/>
      <c r="N63" s="396"/>
      <c r="O63" s="396"/>
      <c r="P63" s="396"/>
      <c r="Q63" s="396"/>
      <c r="R63" s="396"/>
      <c r="S63" s="396"/>
      <c r="T63" s="396"/>
      <c r="U63" s="396"/>
      <c r="V63" s="396"/>
    </row>
    <row r="64" spans="1:22" x14ac:dyDescent="0.2">
      <c r="A64" s="106"/>
      <c r="B64" s="338" t="s">
        <v>203</v>
      </c>
      <c r="C64" s="339"/>
      <c r="D64" s="383"/>
      <c r="E64" s="331"/>
      <c r="F64" s="331"/>
      <c r="G64" s="331"/>
      <c r="H64" s="331"/>
      <c r="I64" s="331"/>
      <c r="J64" s="331"/>
      <c r="K64" s="331"/>
      <c r="L64" s="331"/>
      <c r="M64" s="331"/>
      <c r="N64" s="396"/>
      <c r="O64" s="396"/>
      <c r="P64" s="396"/>
      <c r="Q64" s="396"/>
      <c r="R64" s="396"/>
      <c r="S64" s="396"/>
      <c r="T64" s="396"/>
      <c r="U64" s="396"/>
      <c r="V64" s="396">
        <f>'Приложение 3'!J22</f>
        <v>0</v>
      </c>
    </row>
    <row r="65" spans="1:22" x14ac:dyDescent="0.2">
      <c r="A65" s="106"/>
      <c r="B65" s="338" t="s">
        <v>204</v>
      </c>
      <c r="C65" s="339"/>
      <c r="D65" s="383"/>
      <c r="E65" s="331"/>
      <c r="F65" s="331"/>
      <c r="G65" s="331"/>
      <c r="H65" s="331"/>
      <c r="I65" s="331"/>
      <c r="J65" s="331"/>
      <c r="K65" s="331"/>
      <c r="L65" s="331"/>
      <c r="M65" s="331"/>
      <c r="N65" s="396"/>
      <c r="O65" s="396"/>
      <c r="P65" s="396"/>
      <c r="Q65" s="396"/>
      <c r="R65" s="396"/>
      <c r="S65" s="396"/>
      <c r="T65" s="396"/>
      <c r="U65" s="396"/>
      <c r="V65" s="396">
        <f>'Приложение 4'!M25</f>
        <v>0</v>
      </c>
    </row>
    <row r="66" spans="1:22" ht="25.5" x14ac:dyDescent="0.2">
      <c r="A66" s="106"/>
      <c r="B66" s="340" t="s">
        <v>211</v>
      </c>
      <c r="C66" s="341"/>
      <c r="D66" s="384"/>
      <c r="E66" s="342"/>
      <c r="F66" s="342"/>
      <c r="G66" s="342"/>
      <c r="H66" s="342"/>
      <c r="I66" s="342"/>
      <c r="J66" s="342"/>
      <c r="K66" s="342"/>
      <c r="L66" s="342"/>
      <c r="M66" s="342"/>
      <c r="N66" s="396"/>
      <c r="O66" s="396"/>
      <c r="P66" s="396"/>
      <c r="Q66" s="396"/>
      <c r="R66" s="396"/>
      <c r="S66" s="396"/>
      <c r="T66" s="396"/>
      <c r="U66" s="396"/>
      <c r="V66" s="396"/>
    </row>
    <row r="67" spans="1:22" x14ac:dyDescent="0.2">
      <c r="A67" s="106"/>
      <c r="B67" s="200" t="s">
        <v>115</v>
      </c>
      <c r="C67" s="343"/>
      <c r="D67" s="383"/>
      <c r="E67" s="331"/>
      <c r="F67" s="331"/>
      <c r="G67" s="331"/>
      <c r="H67" s="331"/>
      <c r="I67" s="331"/>
      <c r="J67" s="331"/>
      <c r="K67" s="331"/>
      <c r="L67" s="331"/>
      <c r="M67" s="331"/>
      <c r="N67" s="396"/>
      <c r="O67" s="396"/>
      <c r="P67" s="396"/>
      <c r="Q67" s="396"/>
      <c r="R67" s="396"/>
      <c r="S67" s="396"/>
      <c r="T67" s="396"/>
      <c r="U67" s="396"/>
      <c r="V67" s="396">
        <f>V66+V65+V64</f>
        <v>0</v>
      </c>
    </row>
    <row r="68" spans="1:22" x14ac:dyDescent="0.2">
      <c r="A68" s="106"/>
      <c r="B68" s="199" t="s">
        <v>116</v>
      </c>
      <c r="C68" s="344"/>
      <c r="D68" s="383"/>
      <c r="E68" s="331"/>
      <c r="F68" s="331"/>
      <c r="G68" s="331"/>
      <c r="H68" s="331"/>
      <c r="I68" s="331"/>
      <c r="J68" s="331"/>
      <c r="K68" s="331"/>
      <c r="L68" s="331"/>
      <c r="M68" s="331"/>
      <c r="N68" s="396"/>
      <c r="O68" s="396"/>
      <c r="P68" s="396"/>
      <c r="Q68" s="396"/>
      <c r="R68" s="396"/>
      <c r="S68" s="396"/>
      <c r="T68" s="396"/>
      <c r="U68" s="396"/>
      <c r="V68" s="396">
        <f>V67+V61</f>
        <v>0</v>
      </c>
    </row>
    <row r="69" spans="1:22" ht="25.5" x14ac:dyDescent="0.2">
      <c r="A69" s="106"/>
      <c r="B69" s="199" t="s">
        <v>205</v>
      </c>
      <c r="C69" s="345"/>
      <c r="D69" s="383"/>
      <c r="E69" s="331"/>
      <c r="F69" s="331"/>
      <c r="G69" s="331"/>
      <c r="H69" s="331"/>
      <c r="I69" s="331"/>
      <c r="J69" s="331"/>
      <c r="K69" s="331"/>
      <c r="L69" s="331"/>
      <c r="M69" s="331"/>
      <c r="N69" s="396"/>
      <c r="O69" s="396"/>
      <c r="P69" s="396"/>
      <c r="Q69" s="396"/>
      <c r="R69" s="396"/>
      <c r="S69" s="396"/>
      <c r="T69" s="396"/>
      <c r="U69" s="396"/>
      <c r="V69" s="396">
        <f>'Приложение 2'!G22</f>
        <v>0</v>
      </c>
    </row>
    <row r="70" spans="1:22" x14ac:dyDescent="0.2">
      <c r="A70" s="106"/>
      <c r="B70" s="199" t="s">
        <v>201</v>
      </c>
      <c r="C70" s="345"/>
      <c r="D70" s="383"/>
      <c r="E70" s="331"/>
      <c r="F70" s="331"/>
      <c r="G70" s="331"/>
      <c r="H70" s="331"/>
      <c r="I70" s="331"/>
      <c r="J70" s="331"/>
      <c r="K70" s="331"/>
      <c r="L70" s="331"/>
      <c r="M70" s="331"/>
      <c r="N70" s="396"/>
      <c r="O70" s="396"/>
      <c r="P70" s="396"/>
      <c r="Q70" s="396"/>
      <c r="R70" s="396"/>
      <c r="S70" s="396"/>
      <c r="T70" s="396"/>
      <c r="U70" s="396"/>
      <c r="V70" s="396">
        <f>'Приложение 2'!G16</f>
        <v>0</v>
      </c>
    </row>
    <row r="71" spans="1:22" x14ac:dyDescent="0.2">
      <c r="A71" s="106"/>
      <c r="B71" s="199" t="s">
        <v>202</v>
      </c>
      <c r="C71" s="345"/>
      <c r="D71" s="383"/>
      <c r="E71" s="331"/>
      <c r="F71" s="331"/>
      <c r="G71" s="331"/>
      <c r="H71" s="331"/>
      <c r="I71" s="331"/>
      <c r="J71" s="331"/>
      <c r="K71" s="331"/>
      <c r="L71" s="331"/>
      <c r="M71" s="331"/>
      <c r="N71" s="396"/>
      <c r="O71" s="396"/>
      <c r="P71" s="396"/>
      <c r="Q71" s="396"/>
      <c r="R71" s="396"/>
      <c r="S71" s="396"/>
      <c r="T71" s="396"/>
      <c r="U71" s="396"/>
      <c r="V71" s="396">
        <f>'Приложение 2'!G21</f>
        <v>0</v>
      </c>
    </row>
    <row r="72" spans="1:22" x14ac:dyDescent="0.2">
      <c r="A72" s="106"/>
      <c r="B72" s="199" t="s">
        <v>117</v>
      </c>
      <c r="C72" s="330"/>
      <c r="D72" s="383"/>
      <c r="E72" s="331"/>
      <c r="F72" s="331"/>
      <c r="G72" s="331"/>
      <c r="H72" s="331"/>
      <c r="I72" s="331"/>
      <c r="J72" s="331"/>
      <c r="K72" s="331"/>
      <c r="L72" s="331"/>
      <c r="M72" s="331"/>
      <c r="N72" s="396"/>
      <c r="O72" s="396"/>
      <c r="P72" s="396"/>
      <c r="Q72" s="396"/>
      <c r="R72" s="396"/>
      <c r="S72" s="396"/>
      <c r="T72" s="396"/>
      <c r="U72" s="396"/>
      <c r="V72" s="396">
        <f>(V69+V68)*0.015</f>
        <v>0</v>
      </c>
    </row>
    <row r="73" spans="1:22" ht="13.5" customHeight="1" x14ac:dyDescent="0.2">
      <c r="A73" s="106"/>
      <c r="B73" s="346"/>
      <c r="C73" s="347"/>
      <c r="D73" s="383"/>
      <c r="E73" s="331"/>
      <c r="F73" s="331"/>
      <c r="G73" s="331"/>
      <c r="H73" s="331"/>
      <c r="I73" s="331"/>
      <c r="J73" s="331"/>
      <c r="K73" s="331"/>
      <c r="L73" s="331"/>
      <c r="M73" s="331"/>
      <c r="N73" s="396"/>
      <c r="O73" s="396"/>
      <c r="P73" s="396"/>
      <c r="Q73" s="396"/>
      <c r="R73" s="396"/>
      <c r="S73" s="396"/>
      <c r="T73" s="396"/>
      <c r="U73" s="396"/>
      <c r="V73" s="396"/>
    </row>
    <row r="74" spans="1:22" x14ac:dyDescent="0.2">
      <c r="A74" s="320"/>
      <c r="B74" s="321" t="s">
        <v>118</v>
      </c>
      <c r="C74" s="321"/>
      <c r="D74" s="385"/>
      <c r="E74" s="321"/>
      <c r="F74" s="321"/>
      <c r="G74" s="321"/>
      <c r="H74" s="321"/>
      <c r="I74" s="321"/>
      <c r="J74" s="321"/>
      <c r="K74" s="321"/>
      <c r="L74" s="321"/>
      <c r="M74" s="321"/>
      <c r="N74" s="312"/>
      <c r="O74" s="312"/>
      <c r="P74" s="312"/>
      <c r="Q74" s="312"/>
      <c r="R74" s="312"/>
      <c r="S74" s="312"/>
      <c r="T74" s="312"/>
      <c r="U74" s="312"/>
      <c r="V74" s="357">
        <f>V72+V68+V69</f>
        <v>0</v>
      </c>
    </row>
    <row r="75" spans="1:22" hidden="1" x14ac:dyDescent="0.2">
      <c r="A75" s="80"/>
      <c r="B75" s="82" t="s">
        <v>189</v>
      </c>
      <c r="C75" s="268"/>
      <c r="D75" s="384"/>
      <c r="E75" s="269"/>
      <c r="F75" s="269"/>
      <c r="G75" s="269"/>
      <c r="H75" s="269"/>
      <c r="I75" s="269"/>
      <c r="J75" s="269"/>
      <c r="K75" s="269"/>
      <c r="L75" s="269"/>
      <c r="M75" s="269"/>
      <c r="N75" s="83"/>
      <c r="O75" s="83"/>
      <c r="P75" s="83"/>
      <c r="Q75" s="83"/>
      <c r="R75" s="83"/>
      <c r="S75" s="83"/>
      <c r="T75" s="83"/>
      <c r="U75" s="83"/>
      <c r="V75" s="270"/>
    </row>
    <row r="76" spans="1:22" hidden="1" x14ac:dyDescent="0.2">
      <c r="A76" s="80"/>
      <c r="B76" s="82" t="s">
        <v>190</v>
      </c>
      <c r="C76" s="82"/>
      <c r="D76" s="383"/>
      <c r="E76" s="82"/>
      <c r="F76" s="82"/>
      <c r="G76" s="82"/>
      <c r="H76" s="82"/>
      <c r="I76" s="82"/>
      <c r="J76" s="82"/>
      <c r="K76" s="82"/>
      <c r="L76" s="82"/>
      <c r="M76" s="82"/>
      <c r="N76" s="83"/>
      <c r="O76" s="83"/>
      <c r="P76" s="83"/>
      <c r="Q76" s="83"/>
      <c r="R76" s="83"/>
      <c r="S76" s="83"/>
      <c r="T76" s="83"/>
      <c r="U76" s="83"/>
      <c r="V76" s="270"/>
    </row>
    <row r="77" spans="1:22" ht="13.5" customHeight="1" x14ac:dyDescent="0.2">
      <c r="A77" s="80"/>
      <c r="B77" s="268" t="s">
        <v>119</v>
      </c>
      <c r="C77" s="81"/>
      <c r="D77" s="383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3"/>
      <c r="Q77" s="83"/>
      <c r="R77" s="83"/>
      <c r="S77" s="83"/>
      <c r="T77" s="83"/>
      <c r="U77" s="83"/>
      <c r="V77" s="270"/>
    </row>
    <row r="78" spans="1:22" ht="13.5" customHeight="1" thickBot="1" x14ac:dyDescent="0.25">
      <c r="A78" s="271"/>
      <c r="B78" s="272" t="s">
        <v>120</v>
      </c>
      <c r="C78" s="273"/>
      <c r="D78" s="386"/>
      <c r="E78" s="272"/>
      <c r="F78" s="272"/>
      <c r="G78" s="272"/>
      <c r="H78" s="272"/>
      <c r="I78" s="272"/>
      <c r="J78" s="272"/>
      <c r="K78" s="272"/>
      <c r="L78" s="272"/>
      <c r="M78" s="272"/>
      <c r="N78" s="272"/>
      <c r="O78" s="272"/>
      <c r="P78" s="274"/>
      <c r="Q78" s="274"/>
      <c r="R78" s="274"/>
      <c r="S78" s="274"/>
      <c r="T78" s="274"/>
      <c r="U78" s="274"/>
      <c r="V78" s="275"/>
    </row>
    <row r="79" spans="1:22" ht="12.75" hidden="1" customHeight="1" x14ac:dyDescent="0.2">
      <c r="B79" s="441"/>
      <c r="C79" s="442"/>
      <c r="D79" s="443"/>
      <c r="E79" s="434" t="s">
        <v>121</v>
      </c>
      <c r="F79" s="447" t="s">
        <v>122</v>
      </c>
      <c r="G79" s="448"/>
      <c r="H79" s="448"/>
      <c r="I79" s="448"/>
      <c r="J79" s="448"/>
      <c r="K79" s="449"/>
      <c r="L79" s="267"/>
      <c r="M79" s="267"/>
      <c r="N79" s="434" t="s">
        <v>123</v>
      </c>
      <c r="O79" s="313" t="s">
        <v>93</v>
      </c>
      <c r="P79" s="84"/>
    </row>
    <row r="80" spans="1:22" ht="52.5" hidden="1" customHeight="1" x14ac:dyDescent="0.2">
      <c r="B80" s="444"/>
      <c r="C80" s="445"/>
      <c r="D80" s="446"/>
      <c r="E80" s="435"/>
      <c r="F80" s="85">
        <v>2012</v>
      </c>
      <c r="G80" s="85"/>
      <c r="H80" s="85">
        <v>2013</v>
      </c>
      <c r="I80" s="85">
        <v>2014</v>
      </c>
      <c r="J80" s="85">
        <v>2015</v>
      </c>
      <c r="K80" s="85">
        <v>2016</v>
      </c>
      <c r="L80" s="85"/>
      <c r="M80" s="85">
        <v>2016</v>
      </c>
      <c r="N80" s="435"/>
      <c r="O80" s="85" t="s">
        <v>124</v>
      </c>
    </row>
    <row r="81" spans="1:22" ht="29.25" hidden="1" customHeight="1" x14ac:dyDescent="0.2">
      <c r="B81" s="436" t="s">
        <v>125</v>
      </c>
      <c r="C81" s="437"/>
      <c r="D81" s="438"/>
      <c r="E81" s="86"/>
      <c r="F81" s="87"/>
      <c r="G81" s="87"/>
      <c r="H81" s="87"/>
      <c r="I81" s="87"/>
      <c r="J81" s="87"/>
      <c r="K81" s="87"/>
      <c r="L81" s="87"/>
      <c r="M81" s="87"/>
      <c r="N81" s="86"/>
      <c r="O81" s="87"/>
    </row>
    <row r="82" spans="1:22" ht="12.75" hidden="1" customHeight="1" x14ac:dyDescent="0.2">
      <c r="A82" s="5"/>
      <c r="B82" s="88"/>
      <c r="C82" s="88"/>
      <c r="D82" s="387"/>
      <c r="E82" s="89"/>
      <c r="F82" s="89"/>
      <c r="G82" s="5"/>
      <c r="H82" s="5"/>
      <c r="I82" s="5"/>
      <c r="J82" s="5"/>
      <c r="K82" s="5"/>
      <c r="L82" s="5"/>
      <c r="M82" s="5"/>
      <c r="N82" s="5"/>
      <c r="O82" s="5"/>
      <c r="P82" s="90"/>
      <c r="Q82" s="90"/>
      <c r="R82" s="90"/>
      <c r="S82" s="90"/>
      <c r="T82" s="90"/>
      <c r="U82" s="90"/>
      <c r="V82" s="91"/>
    </row>
    <row r="83" spans="1:22" ht="13.5" hidden="1" customHeight="1" x14ac:dyDescent="0.2">
      <c r="A83" s="92" t="s">
        <v>126</v>
      </c>
      <c r="B83" s="92"/>
      <c r="C83" s="92"/>
      <c r="D83" s="388"/>
      <c r="E83" s="92"/>
      <c r="F83" s="92"/>
      <c r="G83" s="92"/>
      <c r="H83" s="5"/>
      <c r="I83" s="5"/>
      <c r="J83" s="5"/>
      <c r="K83" s="5"/>
      <c r="L83" s="5"/>
      <c r="M83" s="5"/>
      <c r="N83" s="5"/>
      <c r="O83" s="5"/>
      <c r="P83" s="90"/>
      <c r="Q83" s="90"/>
      <c r="R83" s="90"/>
      <c r="S83" s="90"/>
      <c r="T83" s="90"/>
      <c r="U83" s="90"/>
      <c r="V83" s="91"/>
    </row>
    <row r="84" spans="1:22" ht="13.5" thickBot="1" x14ac:dyDescent="0.25">
      <c r="A84" s="92"/>
      <c r="B84" s="92"/>
      <c r="C84" s="92"/>
      <c r="D84" s="388"/>
      <c r="E84" s="92"/>
      <c r="F84" s="92"/>
      <c r="G84" s="92"/>
      <c r="H84" s="5"/>
      <c r="I84" s="5"/>
      <c r="J84" s="5"/>
      <c r="K84" s="5"/>
      <c r="L84" s="5"/>
      <c r="M84" s="5"/>
      <c r="N84" s="5"/>
      <c r="O84" s="5"/>
      <c r="P84" s="90"/>
      <c r="Q84" s="90"/>
      <c r="R84" s="90"/>
      <c r="S84" s="90"/>
      <c r="T84" s="90"/>
      <c r="U84" s="90"/>
      <c r="V84" s="91"/>
    </row>
    <row r="85" spans="1:22" ht="13.5" thickBot="1" x14ac:dyDescent="0.25">
      <c r="A85" s="191" t="s">
        <v>127</v>
      </c>
      <c r="B85" s="192" t="s">
        <v>2</v>
      </c>
      <c r="C85" s="93"/>
      <c r="D85" s="389" t="s">
        <v>3</v>
      </c>
      <c r="E85" s="95" t="s">
        <v>128</v>
      </c>
      <c r="F85" s="439" t="s">
        <v>129</v>
      </c>
      <c r="G85" s="439"/>
      <c r="H85" s="439"/>
      <c r="I85" s="439"/>
      <c r="J85" s="439"/>
      <c r="K85" s="439"/>
      <c r="L85" s="315"/>
      <c r="M85" s="315"/>
      <c r="N85" s="90"/>
      <c r="O85" s="90"/>
    </row>
    <row r="86" spans="1:22" ht="12.75" hidden="1" customHeight="1" x14ac:dyDescent="0.2">
      <c r="A86" s="193">
        <v>1</v>
      </c>
      <c r="B86" s="194" t="s">
        <v>130</v>
      </c>
      <c r="C86" s="96"/>
      <c r="D86" s="390" t="s">
        <v>131</v>
      </c>
      <c r="E86" s="97"/>
      <c r="F86" s="98">
        <v>2012</v>
      </c>
      <c r="G86" s="98"/>
      <c r="H86" s="98">
        <v>2013</v>
      </c>
      <c r="I86" s="98">
        <v>2014</v>
      </c>
      <c r="J86" s="98">
        <v>2015</v>
      </c>
      <c r="K86" s="98">
        <v>2016</v>
      </c>
      <c r="L86" s="98"/>
      <c r="M86" s="98">
        <v>2016</v>
      </c>
      <c r="N86" s="90"/>
      <c r="O86" s="90"/>
    </row>
    <row r="87" spans="1:22" x14ac:dyDescent="0.2">
      <c r="A87" s="195">
        <v>1</v>
      </c>
      <c r="B87" s="196" t="s">
        <v>132</v>
      </c>
      <c r="C87" s="94"/>
      <c r="D87" s="391"/>
      <c r="E87" s="99"/>
      <c r="F87" s="100" t="s">
        <v>133</v>
      </c>
      <c r="G87" s="100"/>
      <c r="H87" s="100" t="s">
        <v>134</v>
      </c>
      <c r="I87" s="100" t="s">
        <v>134</v>
      </c>
      <c r="J87" s="100" t="s">
        <v>134</v>
      </c>
      <c r="K87" s="100" t="s">
        <v>134</v>
      </c>
      <c r="L87" s="100"/>
      <c r="M87" s="100" t="s">
        <v>134</v>
      </c>
      <c r="N87" s="90"/>
      <c r="O87" s="90"/>
    </row>
    <row r="88" spans="1:22" x14ac:dyDescent="0.2">
      <c r="A88" s="197">
        <v>2</v>
      </c>
      <c r="B88" s="198" t="s">
        <v>200</v>
      </c>
      <c r="C88" s="101"/>
      <c r="D88" s="392"/>
      <c r="E88" s="102"/>
      <c r="F88" s="103"/>
      <c r="G88" s="103"/>
      <c r="H88" s="103"/>
      <c r="I88" s="104"/>
      <c r="J88" s="104"/>
      <c r="K88" s="104"/>
      <c r="L88" s="104"/>
      <c r="M88" s="104"/>
      <c r="N88" s="90"/>
      <c r="O88" s="90"/>
    </row>
    <row r="89" spans="1:22" ht="12.75" hidden="1" customHeight="1" x14ac:dyDescent="0.2">
      <c r="A89" s="197">
        <v>4</v>
      </c>
      <c r="B89" s="198"/>
      <c r="C89" s="101"/>
      <c r="D89" s="392"/>
      <c r="E89" s="105"/>
      <c r="F89" s="91"/>
      <c r="G89" s="91"/>
      <c r="H89" s="91"/>
      <c r="I89" s="90"/>
      <c r="J89" s="90"/>
      <c r="K89" s="90"/>
      <c r="L89" s="90"/>
      <c r="M89" s="90"/>
      <c r="N89" s="90"/>
      <c r="O89" s="90"/>
    </row>
    <row r="90" spans="1:22" x14ac:dyDescent="0.2">
      <c r="A90" s="197">
        <v>3</v>
      </c>
      <c r="B90" s="198" t="s">
        <v>135</v>
      </c>
      <c r="C90" s="101"/>
      <c r="D90" s="392" t="s">
        <v>17</v>
      </c>
      <c r="E90" s="226">
        <f>(J56/(E56+G56))*0.85</f>
        <v>0.79174592131956134</v>
      </c>
      <c r="F90" s="91"/>
      <c r="G90" s="91"/>
      <c r="H90" s="91"/>
      <c r="I90" s="90"/>
      <c r="J90" s="90"/>
      <c r="K90" s="90"/>
      <c r="L90" s="90"/>
      <c r="M90" s="90"/>
      <c r="N90" s="90"/>
      <c r="O90" s="90"/>
    </row>
    <row r="91" spans="1:22" x14ac:dyDescent="0.2">
      <c r="A91" s="197">
        <v>4</v>
      </c>
      <c r="B91" s="198" t="s">
        <v>136</v>
      </c>
      <c r="C91" s="101"/>
      <c r="D91" s="392" t="s">
        <v>17</v>
      </c>
      <c r="E91" s="229">
        <v>0.5</v>
      </c>
      <c r="F91" s="91"/>
      <c r="G91" s="91"/>
      <c r="H91" s="91"/>
      <c r="I91" s="90"/>
      <c r="J91" s="90"/>
      <c r="K91" s="90"/>
      <c r="L91" s="90"/>
      <c r="M91" s="90"/>
      <c r="N91" s="90"/>
      <c r="O91" s="90"/>
    </row>
    <row r="92" spans="1:22" x14ac:dyDescent="0.2">
      <c r="A92" s="197">
        <v>5</v>
      </c>
      <c r="B92" s="198" t="s">
        <v>184</v>
      </c>
      <c r="C92" s="101"/>
      <c r="D92" s="392" t="s">
        <v>17</v>
      </c>
      <c r="E92" s="226">
        <v>3.5000000000000003E-2</v>
      </c>
      <c r="F92" s="91"/>
      <c r="G92" s="91"/>
      <c r="H92" s="91"/>
      <c r="I92" s="90"/>
      <c r="J92" s="90"/>
      <c r="K92" s="90"/>
      <c r="L92" s="90"/>
      <c r="M92" s="90"/>
      <c r="N92" s="90"/>
      <c r="O92" s="90"/>
    </row>
    <row r="93" spans="1:22" x14ac:dyDescent="0.2">
      <c r="A93" s="197">
        <v>6</v>
      </c>
      <c r="B93" s="199" t="s">
        <v>111</v>
      </c>
      <c r="C93" s="106"/>
      <c r="D93" s="392" t="s">
        <v>17</v>
      </c>
      <c r="E93" s="230">
        <v>6.3500000000000001E-2</v>
      </c>
    </row>
    <row r="94" spans="1:22" x14ac:dyDescent="0.2">
      <c r="A94" s="197">
        <v>7</v>
      </c>
      <c r="B94" s="200" t="s">
        <v>112</v>
      </c>
      <c r="C94" s="106"/>
      <c r="D94" s="392" t="s">
        <v>17</v>
      </c>
      <c r="E94" s="227">
        <v>1.4999999999999999E-2</v>
      </c>
    </row>
    <row r="95" spans="1:22" ht="13.5" thickBot="1" x14ac:dyDescent="0.25">
      <c r="A95" s="201">
        <v>8</v>
      </c>
      <c r="B95" s="202" t="s">
        <v>117</v>
      </c>
      <c r="C95" s="107"/>
      <c r="D95" s="393" t="s">
        <v>17</v>
      </c>
      <c r="E95" s="228">
        <v>1.4999999999999999E-2</v>
      </c>
    </row>
    <row r="96" spans="1:22" hidden="1" x14ac:dyDescent="0.2">
      <c r="B96" s="350" t="s">
        <v>187</v>
      </c>
      <c r="C96" s="351"/>
      <c r="D96" s="394"/>
      <c r="E96" s="351"/>
      <c r="F96" s="352"/>
      <c r="G96" s="351"/>
      <c r="H96" s="351"/>
      <c r="I96" s="350" t="s">
        <v>188</v>
      </c>
    </row>
    <row r="97" spans="2:8" x14ac:dyDescent="0.2">
      <c r="B97" s="108"/>
      <c r="C97" s="108"/>
    </row>
    <row r="98" spans="2:8" x14ac:dyDescent="0.2">
      <c r="B98" s="61" t="s">
        <v>21</v>
      </c>
      <c r="E98" s="61" t="s">
        <v>22</v>
      </c>
      <c r="G98" s="433" t="s">
        <v>23</v>
      </c>
      <c r="H98" s="433"/>
    </row>
    <row r="99" spans="2:8" x14ac:dyDescent="0.2">
      <c r="G99" s="440" t="s">
        <v>24</v>
      </c>
      <c r="H99" s="440"/>
    </row>
  </sheetData>
  <mergeCells count="54">
    <mergeCell ref="B50:C50"/>
    <mergeCell ref="B53:C53"/>
    <mergeCell ref="B54:C54"/>
    <mergeCell ref="B55:C55"/>
    <mergeCell ref="G99:H99"/>
    <mergeCell ref="B79:D80"/>
    <mergeCell ref="E79:E80"/>
    <mergeCell ref="F79:K79"/>
    <mergeCell ref="B49:C49"/>
    <mergeCell ref="B2:T2"/>
    <mergeCell ref="B5:P5"/>
    <mergeCell ref="G98:H98"/>
    <mergeCell ref="M8:M9"/>
    <mergeCell ref="O7:O9"/>
    <mergeCell ref="P7:P9"/>
    <mergeCell ref="Q7:Q9"/>
    <mergeCell ref="R7:R9"/>
    <mergeCell ref="B14:C14"/>
    <mergeCell ref="B18:C18"/>
    <mergeCell ref="B19:C19"/>
    <mergeCell ref="N79:N80"/>
    <mergeCell ref="B81:D81"/>
    <mergeCell ref="F85:K85"/>
    <mergeCell ref="B33:C33"/>
    <mergeCell ref="S7:S9"/>
    <mergeCell ref="T7:T9"/>
    <mergeCell ref="N6:V6"/>
    <mergeCell ref="D7:D9"/>
    <mergeCell ref="E7:M7"/>
    <mergeCell ref="N7:N9"/>
    <mergeCell ref="L8:L9"/>
    <mergeCell ref="U7:U9"/>
    <mergeCell ref="V7:V9"/>
    <mergeCell ref="E8:E9"/>
    <mergeCell ref="F8:H8"/>
    <mergeCell ref="I8:I9"/>
    <mergeCell ref="J8:J9"/>
    <mergeCell ref="K8:K9"/>
    <mergeCell ref="B45:C45"/>
    <mergeCell ref="A6:A9"/>
    <mergeCell ref="B6:B9"/>
    <mergeCell ref="C6:C9"/>
    <mergeCell ref="D6:M6"/>
    <mergeCell ref="B15:C15"/>
    <mergeCell ref="B44:C44"/>
    <mergeCell ref="B36:C36"/>
    <mergeCell ref="B37:C37"/>
    <mergeCell ref="B38:C38"/>
    <mergeCell ref="B41:C41"/>
    <mergeCell ref="B20:C20"/>
    <mergeCell ref="B24:C24"/>
    <mergeCell ref="B27:C27"/>
    <mergeCell ref="B28:C28"/>
    <mergeCell ref="B32:C32"/>
  </mergeCells>
  <pageMargins left="0" right="0" top="0" bottom="0" header="0" footer="0"/>
  <pageSetup paperSize="9" scale="53" fitToHeight="0" orientation="landscape" r:id="rId1"/>
  <headerFooter alignWithMargins="0"/>
  <rowBreaks count="1" manualBreakCount="1">
    <brk id="5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opLeftCell="B21" zoomScale="115" zoomScaleNormal="100" workbookViewId="0">
      <selection activeCell="B8" sqref="B8:F8"/>
    </sheetView>
  </sheetViews>
  <sheetFormatPr defaultColWidth="8.28515625" defaultRowHeight="12.75" x14ac:dyDescent="0.2"/>
  <cols>
    <col min="1" max="1" width="0" style="109" hidden="1" customWidth="1"/>
    <col min="2" max="2" width="5" style="126" customWidth="1"/>
    <col min="3" max="3" width="18.42578125" style="126" customWidth="1"/>
    <col min="4" max="4" width="17.42578125" style="109" customWidth="1"/>
    <col min="5" max="5" width="8.7109375" style="109" customWidth="1"/>
    <col min="6" max="6" width="92.5703125" style="109" customWidth="1"/>
    <col min="7" max="7" width="8.28515625" style="109"/>
    <col min="8" max="8" width="44.7109375" style="109" customWidth="1"/>
    <col min="9" max="16384" width="8.28515625" style="109"/>
  </cols>
  <sheetData>
    <row r="1" spans="1:8" ht="9" hidden="1" customHeight="1" x14ac:dyDescent="0.2">
      <c r="B1" s="135"/>
      <c r="C1" s="135"/>
      <c r="D1" s="136"/>
      <c r="E1" s="136"/>
      <c r="F1" s="136"/>
    </row>
    <row r="2" spans="1:8" ht="14.25" hidden="1" customHeight="1" x14ac:dyDescent="0.2">
      <c r="A2" s="203"/>
      <c r="B2" s="205"/>
      <c r="C2" s="206"/>
      <c r="D2" s="207"/>
      <c r="F2" s="110" t="s">
        <v>192</v>
      </c>
      <c r="G2" s="204"/>
      <c r="H2" s="110" t="s">
        <v>192</v>
      </c>
    </row>
    <row r="3" spans="1:8" ht="14.25" hidden="1" customHeight="1" x14ac:dyDescent="0.2">
      <c r="A3" s="203"/>
      <c r="B3" s="205"/>
      <c r="C3" s="206"/>
      <c r="D3" s="207"/>
      <c r="F3" s="110" t="s">
        <v>193</v>
      </c>
      <c r="G3" s="204"/>
      <c r="H3" s="110" t="s">
        <v>193</v>
      </c>
    </row>
    <row r="4" spans="1:8" ht="14.25" hidden="1" customHeight="1" x14ac:dyDescent="0.2">
      <c r="B4" s="181"/>
      <c r="C4" s="181"/>
      <c r="D4" s="182"/>
      <c r="E4" s="182"/>
      <c r="F4" s="183"/>
    </row>
    <row r="5" spans="1:8" ht="18.75" customHeight="1" x14ac:dyDescent="0.2">
      <c r="B5" s="458" t="s">
        <v>196</v>
      </c>
      <c r="C5" s="458"/>
      <c r="D5" s="458"/>
      <c r="E5" s="458"/>
      <c r="F5" s="458"/>
    </row>
    <row r="6" spans="1:8" ht="18.75" customHeight="1" x14ac:dyDescent="0.2">
      <c r="B6" s="459" t="s">
        <v>213</v>
      </c>
      <c r="C6" s="459"/>
      <c r="D6" s="459"/>
      <c r="E6" s="459"/>
      <c r="F6" s="459"/>
    </row>
    <row r="7" spans="1:8" ht="18.75" customHeight="1" x14ac:dyDescent="0.2">
      <c r="B7" s="459" t="s">
        <v>214</v>
      </c>
      <c r="C7" s="459"/>
      <c r="D7" s="459"/>
      <c r="E7" s="459"/>
      <c r="F7" s="459"/>
    </row>
    <row r="8" spans="1:8" ht="18.75" customHeight="1" thickBot="1" x14ac:dyDescent="0.25">
      <c r="B8" s="460" t="s">
        <v>137</v>
      </c>
      <c r="C8" s="460"/>
      <c r="D8" s="460"/>
      <c r="E8" s="460"/>
      <c r="F8" s="460"/>
    </row>
    <row r="9" spans="1:8" ht="12.75" customHeight="1" x14ac:dyDescent="0.2">
      <c r="B9" s="461" t="s">
        <v>138</v>
      </c>
      <c r="C9" s="463" t="s">
        <v>139</v>
      </c>
      <c r="D9" s="464"/>
      <c r="E9" s="452" t="s">
        <v>89</v>
      </c>
      <c r="F9" s="468" t="s">
        <v>140</v>
      </c>
    </row>
    <row r="10" spans="1:8" ht="13.5" thickBot="1" x14ac:dyDescent="0.25">
      <c r="B10" s="462"/>
      <c r="C10" s="465"/>
      <c r="D10" s="466"/>
      <c r="E10" s="467"/>
      <c r="F10" s="469"/>
    </row>
    <row r="11" spans="1:8" ht="26.25" hidden="1" customHeight="1" x14ac:dyDescent="0.2">
      <c r="B11" s="137"/>
      <c r="C11" s="138"/>
      <c r="D11" s="138"/>
      <c r="E11" s="139"/>
      <c r="F11" s="140" t="s">
        <v>141</v>
      </c>
    </row>
    <row r="12" spans="1:8" s="111" customFormat="1" ht="17.25" customHeight="1" thickBot="1" x14ac:dyDescent="0.25">
      <c r="B12" s="141" t="s">
        <v>58</v>
      </c>
      <c r="C12" s="450">
        <v>2</v>
      </c>
      <c r="D12" s="451"/>
      <c r="E12" s="142">
        <v>3</v>
      </c>
      <c r="F12" s="143">
        <v>4</v>
      </c>
    </row>
    <row r="13" spans="1:8" s="111" customFormat="1" ht="17.25" hidden="1" customHeight="1" x14ac:dyDescent="0.2">
      <c r="B13" s="144"/>
      <c r="C13" s="145"/>
      <c r="D13" s="145"/>
      <c r="E13" s="146"/>
      <c r="F13" s="147" t="s">
        <v>142</v>
      </c>
    </row>
    <row r="14" spans="1:8" s="111" customFormat="1" ht="13.5" hidden="1" customHeight="1" thickBot="1" x14ac:dyDescent="0.25">
      <c r="B14" s="148"/>
      <c r="C14" s="149"/>
      <c r="D14" s="149"/>
      <c r="E14" s="150"/>
      <c r="F14" s="151" t="s">
        <v>143</v>
      </c>
    </row>
    <row r="15" spans="1:8" s="111" customFormat="1" ht="44.25" customHeight="1" thickBot="1" x14ac:dyDescent="0.25">
      <c r="B15" s="152">
        <v>1</v>
      </c>
      <c r="C15" s="452" t="s">
        <v>144</v>
      </c>
      <c r="D15" s="452"/>
      <c r="E15" s="153"/>
      <c r="F15" s="154" t="s">
        <v>145</v>
      </c>
    </row>
    <row r="16" spans="1:8" s="112" customFormat="1" ht="13.5" customHeight="1" thickBot="1" x14ac:dyDescent="0.25">
      <c r="B16" s="155">
        <v>2</v>
      </c>
      <c r="C16" s="453" t="s">
        <v>146</v>
      </c>
      <c r="D16" s="454"/>
      <c r="E16" s="454"/>
      <c r="F16" s="455"/>
    </row>
    <row r="17" spans="2:8" s="112" customFormat="1" ht="133.5" customHeight="1" x14ac:dyDescent="0.2">
      <c r="B17" s="156" t="s">
        <v>147</v>
      </c>
      <c r="C17" s="456" t="s">
        <v>148</v>
      </c>
      <c r="D17" s="157" t="s">
        <v>149</v>
      </c>
      <c r="E17" s="158"/>
      <c r="F17" s="159" t="s">
        <v>150</v>
      </c>
      <c r="H17" s="470"/>
    </row>
    <row r="18" spans="2:8" s="112" customFormat="1" ht="84" customHeight="1" x14ac:dyDescent="0.2">
      <c r="B18" s="160" t="s">
        <v>151</v>
      </c>
      <c r="C18" s="456"/>
      <c r="D18" s="161" t="s">
        <v>152</v>
      </c>
      <c r="E18" s="162"/>
      <c r="F18" s="163" t="s">
        <v>153</v>
      </c>
      <c r="H18" s="470"/>
    </row>
    <row r="19" spans="2:8" s="111" customFormat="1" ht="45" customHeight="1" x14ac:dyDescent="0.2">
      <c r="B19" s="160" t="s">
        <v>154</v>
      </c>
      <c r="C19" s="456"/>
      <c r="D19" s="164" t="s">
        <v>155</v>
      </c>
      <c r="E19" s="165"/>
      <c r="F19" s="163" t="s">
        <v>156</v>
      </c>
    </row>
    <row r="20" spans="2:8" s="111" customFormat="1" ht="35.25" customHeight="1" x14ac:dyDescent="0.2">
      <c r="B20" s="166" t="s">
        <v>157</v>
      </c>
      <c r="C20" s="457"/>
      <c r="D20" s="164" t="s">
        <v>100</v>
      </c>
      <c r="E20" s="165"/>
      <c r="F20" s="163" t="s">
        <v>158</v>
      </c>
    </row>
    <row r="21" spans="2:8" s="111" customFormat="1" ht="39" thickBot="1" x14ac:dyDescent="0.25">
      <c r="B21" s="167">
        <v>3</v>
      </c>
      <c r="C21" s="477" t="s">
        <v>109</v>
      </c>
      <c r="D21" s="477"/>
      <c r="E21" s="168"/>
      <c r="F21" s="169" t="s">
        <v>159</v>
      </c>
    </row>
    <row r="22" spans="2:8" s="111" customFormat="1" ht="13.5" thickBot="1" x14ac:dyDescent="0.25">
      <c r="B22" s="471" t="s">
        <v>114</v>
      </c>
      <c r="C22" s="472"/>
      <c r="D22" s="472"/>
      <c r="E22" s="450"/>
      <c r="F22" s="473"/>
    </row>
    <row r="23" spans="2:8" s="111" customFormat="1" ht="25.5" customHeight="1" x14ac:dyDescent="0.2">
      <c r="B23" s="156">
        <v>4</v>
      </c>
      <c r="C23" s="457" t="s">
        <v>160</v>
      </c>
      <c r="D23" s="457"/>
      <c r="E23" s="158"/>
      <c r="F23" s="159" t="s">
        <v>161</v>
      </c>
    </row>
    <row r="24" spans="2:8" s="111" customFormat="1" ht="25.5" x14ac:dyDescent="0.2">
      <c r="B24" s="160">
        <v>5</v>
      </c>
      <c r="C24" s="474" t="s">
        <v>162</v>
      </c>
      <c r="D24" s="474"/>
      <c r="E24" s="162"/>
      <c r="F24" s="163" t="s">
        <v>163</v>
      </c>
    </row>
    <row r="25" spans="2:8" s="112" customFormat="1" ht="51" x14ac:dyDescent="0.2">
      <c r="B25" s="160">
        <v>6</v>
      </c>
      <c r="C25" s="475" t="s">
        <v>195</v>
      </c>
      <c r="D25" s="476"/>
      <c r="E25" s="170"/>
      <c r="F25" s="163" t="s">
        <v>164</v>
      </c>
    </row>
    <row r="26" spans="2:8" ht="68.25" customHeight="1" x14ac:dyDescent="0.2">
      <c r="B26" s="160">
        <v>7</v>
      </c>
      <c r="C26" s="475" t="s">
        <v>165</v>
      </c>
      <c r="D26" s="476"/>
      <c r="E26" s="170"/>
      <c r="F26" s="163" t="s">
        <v>166</v>
      </c>
    </row>
    <row r="27" spans="2:8" s="111" customFormat="1" ht="77.25" hidden="1" customHeight="1" x14ac:dyDescent="0.2">
      <c r="B27" s="160">
        <v>8</v>
      </c>
      <c r="C27" s="474" t="s">
        <v>167</v>
      </c>
      <c r="D27" s="474"/>
      <c r="E27" s="162"/>
      <c r="F27" s="163" t="s">
        <v>168</v>
      </c>
    </row>
    <row r="28" spans="2:8" s="112" customFormat="1" ht="63.75" hidden="1" x14ac:dyDescent="0.2">
      <c r="B28" s="167">
        <v>9</v>
      </c>
      <c r="C28" s="475" t="s">
        <v>169</v>
      </c>
      <c r="D28" s="476"/>
      <c r="E28" s="171"/>
      <c r="F28" s="169" t="s">
        <v>191</v>
      </c>
    </row>
    <row r="29" spans="2:8" s="111" customFormat="1" ht="60.75" customHeight="1" thickBot="1" x14ac:dyDescent="0.25">
      <c r="B29" s="167">
        <v>8</v>
      </c>
      <c r="C29" s="477" t="s">
        <v>211</v>
      </c>
      <c r="D29" s="477"/>
      <c r="E29" s="168"/>
      <c r="F29" s="169" t="s">
        <v>212</v>
      </c>
    </row>
    <row r="30" spans="2:8" s="111" customFormat="1" ht="13.5" thickBot="1" x14ac:dyDescent="0.25">
      <c r="B30" s="471" t="s">
        <v>197</v>
      </c>
      <c r="C30" s="472"/>
      <c r="D30" s="472"/>
      <c r="E30" s="450"/>
      <c r="F30" s="473"/>
    </row>
    <row r="31" spans="2:8" s="112" customFormat="1" ht="77.25" customHeight="1" x14ac:dyDescent="0.2">
      <c r="B31" s="478">
        <v>9</v>
      </c>
      <c r="C31" s="452" t="s">
        <v>197</v>
      </c>
      <c r="D31" s="157" t="s">
        <v>170</v>
      </c>
      <c r="E31" s="158"/>
      <c r="F31" s="159" t="s">
        <v>171</v>
      </c>
    </row>
    <row r="32" spans="2:8" s="111" customFormat="1" ht="39" thickBot="1" x14ac:dyDescent="0.25">
      <c r="B32" s="479"/>
      <c r="C32" s="467"/>
      <c r="D32" s="172" t="s">
        <v>172</v>
      </c>
      <c r="E32" s="173"/>
      <c r="F32" s="174" t="s">
        <v>173</v>
      </c>
    </row>
    <row r="33" spans="2:20" s="111" customFormat="1" ht="13.5" thickBot="1" x14ac:dyDescent="0.25">
      <c r="B33" s="471" t="s">
        <v>174</v>
      </c>
      <c r="C33" s="472"/>
      <c r="D33" s="472"/>
      <c r="E33" s="450"/>
      <c r="F33" s="473"/>
    </row>
    <row r="34" spans="2:20" s="111" customFormat="1" ht="111.75" customHeight="1" thickBot="1" x14ac:dyDescent="0.25">
      <c r="B34" s="155">
        <v>10</v>
      </c>
      <c r="C34" s="480" t="s">
        <v>175</v>
      </c>
      <c r="D34" s="480"/>
      <c r="E34" s="175"/>
      <c r="F34" s="176" t="s">
        <v>176</v>
      </c>
      <c r="H34" s="114"/>
    </row>
    <row r="35" spans="2:20" s="113" customFormat="1" ht="23.25" customHeight="1" x14ac:dyDescent="0.2">
      <c r="B35" s="184"/>
      <c r="C35" s="185" t="s">
        <v>177</v>
      </c>
      <c r="D35" s="186"/>
      <c r="E35" s="186"/>
      <c r="F35" s="187"/>
    </row>
    <row r="36" spans="2:20" s="118" customFormat="1" ht="36.75" customHeight="1" x14ac:dyDescent="0.25">
      <c r="B36" s="481" t="s">
        <v>178</v>
      </c>
      <c r="C36" s="481"/>
      <c r="D36" s="481"/>
      <c r="E36" s="481"/>
      <c r="F36" s="481"/>
      <c r="G36" s="115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</row>
    <row r="37" spans="2:20" s="122" customFormat="1" ht="9.75" customHeight="1" x14ac:dyDescent="0.25">
      <c r="B37" s="177"/>
      <c r="C37" s="177"/>
      <c r="D37" s="177"/>
      <c r="E37" s="177"/>
      <c r="F37" s="178"/>
      <c r="G37" s="119"/>
      <c r="H37" s="120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</row>
    <row r="38" spans="2:20" s="111" customFormat="1" ht="31.5" customHeight="1" x14ac:dyDescent="0.2">
      <c r="B38" s="481" t="s">
        <v>179</v>
      </c>
      <c r="C38" s="481"/>
      <c r="D38" s="481"/>
      <c r="E38" s="481"/>
      <c r="F38" s="481"/>
    </row>
    <row r="39" spans="2:20" s="111" customFormat="1" ht="15.75" x14ac:dyDescent="0.25">
      <c r="B39" s="179"/>
      <c r="C39" s="179"/>
      <c r="D39" s="177"/>
      <c r="E39" s="177"/>
      <c r="F39" s="180"/>
    </row>
    <row r="40" spans="2:20" s="111" customFormat="1" ht="32.25" customHeight="1" x14ac:dyDescent="0.2">
      <c r="B40" s="481" t="s">
        <v>180</v>
      </c>
      <c r="C40" s="481"/>
      <c r="D40" s="481"/>
      <c r="E40" s="481"/>
      <c r="F40" s="481"/>
    </row>
    <row r="41" spans="2:20" s="111" customFormat="1" x14ac:dyDescent="0.2">
      <c r="B41" s="123"/>
      <c r="C41" s="123"/>
      <c r="D41" s="124"/>
      <c r="E41" s="124"/>
      <c r="F41" s="124"/>
    </row>
    <row r="42" spans="2:20" s="111" customFormat="1" ht="15.75" x14ac:dyDescent="0.2">
      <c r="B42" s="482"/>
      <c r="C42" s="482"/>
      <c r="D42" s="482"/>
      <c r="E42" s="482"/>
      <c r="F42" s="482"/>
    </row>
    <row r="43" spans="2:20" s="111" customFormat="1" x14ac:dyDescent="0.2">
      <c r="B43" s="123"/>
      <c r="C43" s="123"/>
      <c r="D43" s="124"/>
      <c r="E43" s="124"/>
      <c r="F43" s="124"/>
    </row>
    <row r="44" spans="2:20" s="111" customFormat="1" x14ac:dyDescent="0.2">
      <c r="B44" s="123"/>
      <c r="C44" s="123"/>
      <c r="D44" s="124"/>
      <c r="E44" s="124"/>
      <c r="F44" s="124"/>
    </row>
    <row r="45" spans="2:20" s="111" customFormat="1" x14ac:dyDescent="0.2">
      <c r="B45" s="123"/>
      <c r="C45" s="123"/>
      <c r="D45" s="124"/>
      <c r="E45" s="124"/>
      <c r="F45" s="124"/>
    </row>
    <row r="46" spans="2:20" s="111" customFormat="1" x14ac:dyDescent="0.2">
      <c r="B46" s="123"/>
      <c r="C46" s="123"/>
      <c r="D46" s="124"/>
      <c r="E46" s="124"/>
      <c r="F46" s="124"/>
    </row>
    <row r="47" spans="2:20" s="111" customFormat="1" x14ac:dyDescent="0.2">
      <c r="B47" s="123"/>
      <c r="C47" s="123"/>
      <c r="D47" s="124"/>
      <c r="E47" s="124"/>
      <c r="F47" s="124"/>
    </row>
    <row r="48" spans="2:20" s="111" customFormat="1" x14ac:dyDescent="0.2">
      <c r="B48" s="123"/>
      <c r="C48" s="123"/>
      <c r="D48" s="124"/>
      <c r="E48" s="124"/>
      <c r="F48" s="124"/>
    </row>
    <row r="49" spans="2:6" s="111" customFormat="1" x14ac:dyDescent="0.2">
      <c r="B49" s="123"/>
      <c r="C49" s="123"/>
      <c r="D49" s="124"/>
      <c r="E49" s="124"/>
      <c r="F49" s="124"/>
    </row>
    <row r="50" spans="2:6" s="111" customFormat="1" x14ac:dyDescent="0.2">
      <c r="B50" s="123"/>
      <c r="C50" s="123"/>
      <c r="D50" s="124"/>
      <c r="E50" s="124"/>
      <c r="F50" s="124"/>
    </row>
    <row r="51" spans="2:6" s="111" customFormat="1" x14ac:dyDescent="0.2">
      <c r="B51" s="123"/>
      <c r="C51" s="123"/>
      <c r="D51" s="124"/>
      <c r="E51" s="124"/>
      <c r="F51" s="124"/>
    </row>
    <row r="52" spans="2:6" x14ac:dyDescent="0.2">
      <c r="B52" s="123"/>
      <c r="C52" s="123"/>
      <c r="D52" s="125"/>
      <c r="E52" s="125"/>
      <c r="F52" s="125"/>
    </row>
    <row r="53" spans="2:6" x14ac:dyDescent="0.2">
      <c r="B53" s="123"/>
      <c r="C53" s="123"/>
      <c r="D53" s="125"/>
      <c r="E53" s="125"/>
      <c r="F53" s="125"/>
    </row>
    <row r="54" spans="2:6" x14ac:dyDescent="0.2">
      <c r="B54" s="123"/>
      <c r="C54" s="123"/>
      <c r="D54" s="125"/>
      <c r="E54" s="125"/>
      <c r="F54" s="125"/>
    </row>
    <row r="55" spans="2:6" x14ac:dyDescent="0.2">
      <c r="B55" s="123"/>
      <c r="C55" s="123"/>
      <c r="D55" s="125"/>
      <c r="E55" s="125"/>
      <c r="F55" s="125"/>
    </row>
    <row r="56" spans="2:6" x14ac:dyDescent="0.2">
      <c r="B56" s="123"/>
      <c r="C56" s="123"/>
      <c r="D56" s="125"/>
      <c r="E56" s="125"/>
      <c r="F56" s="125"/>
    </row>
    <row r="57" spans="2:6" x14ac:dyDescent="0.2">
      <c r="B57" s="123"/>
      <c r="C57" s="123"/>
      <c r="D57" s="125"/>
      <c r="E57" s="125"/>
      <c r="F57" s="125"/>
    </row>
  </sheetData>
  <mergeCells count="31">
    <mergeCell ref="C34:D34"/>
    <mergeCell ref="B36:F36"/>
    <mergeCell ref="B38:F38"/>
    <mergeCell ref="B40:F40"/>
    <mergeCell ref="B42:F42"/>
    <mergeCell ref="H17:H18"/>
    <mergeCell ref="B33:F33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zoomScaleNormal="100" zoomScaleSheetLayoutView="100" workbookViewId="0">
      <selection activeCell="A6" sqref="A6:A8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25</v>
      </c>
      <c r="G1" s="8" t="s">
        <v>26</v>
      </c>
    </row>
    <row r="2" spans="1:14" s="7" customFormat="1" x14ac:dyDescent="0.2">
      <c r="A2" s="6"/>
    </row>
    <row r="3" spans="1:14" x14ac:dyDescent="0.2">
      <c r="G3" s="11"/>
    </row>
    <row r="4" spans="1:14" s="7" customFormat="1" hidden="1" x14ac:dyDescent="0.2">
      <c r="A4" s="484"/>
      <c r="B4" s="484"/>
      <c r="C4" s="484"/>
      <c r="D4" s="484"/>
      <c r="E4" s="484"/>
      <c r="F4" s="484"/>
      <c r="G4" s="484"/>
      <c r="H4" s="484"/>
      <c r="I4" s="12"/>
      <c r="J4" s="12"/>
      <c r="K4" s="12"/>
      <c r="L4" s="12"/>
    </row>
    <row r="5" spans="1:14" s="7" customFormat="1" x14ac:dyDescent="0.2">
      <c r="A5" s="484" t="s">
        <v>183</v>
      </c>
      <c r="B5" s="484"/>
      <c r="C5" s="484"/>
      <c r="D5" s="484"/>
      <c r="E5" s="484"/>
      <c r="F5" s="484"/>
      <c r="G5" s="484"/>
      <c r="H5" s="484"/>
      <c r="I5" s="12"/>
      <c r="J5" s="12"/>
      <c r="K5" s="12"/>
      <c r="L5" s="12"/>
    </row>
    <row r="6" spans="1:14" s="14" customForma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485" t="s">
        <v>27</v>
      </c>
      <c r="B9" s="487" t="s">
        <v>28</v>
      </c>
      <c r="C9" s="489" t="s">
        <v>29</v>
      </c>
      <c r="D9" s="491" t="s">
        <v>30</v>
      </c>
      <c r="E9" s="493" t="s">
        <v>31</v>
      </c>
      <c r="F9" s="493" t="s">
        <v>32</v>
      </c>
      <c r="G9" s="495" t="s">
        <v>33</v>
      </c>
      <c r="H9" s="497" t="s">
        <v>34</v>
      </c>
    </row>
    <row r="10" spans="1:14" s="7" customFormat="1" x14ac:dyDescent="0.2">
      <c r="A10" s="486"/>
      <c r="B10" s="488"/>
      <c r="C10" s="490"/>
      <c r="D10" s="492"/>
      <c r="E10" s="494"/>
      <c r="F10" s="494"/>
      <c r="G10" s="496"/>
      <c r="H10" s="498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499" t="s">
        <v>35</v>
      </c>
      <c r="B12" s="500"/>
      <c r="C12" s="500"/>
      <c r="D12" s="500"/>
      <c r="E12" s="500"/>
      <c r="F12" s="500"/>
      <c r="G12" s="501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36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37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38</v>
      </c>
      <c r="D16" s="35"/>
      <c r="E16" s="35"/>
      <c r="F16" s="35"/>
      <c r="G16" s="36"/>
      <c r="H16" s="37"/>
    </row>
    <row r="17" spans="1:8" s="7" customFormat="1" ht="13.5" x14ac:dyDescent="0.2">
      <c r="A17" s="499" t="s">
        <v>39</v>
      </c>
      <c r="B17" s="500"/>
      <c r="C17" s="500"/>
      <c r="D17" s="500"/>
      <c r="E17" s="500"/>
      <c r="F17" s="500"/>
      <c r="G17" s="501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36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37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40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41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502" t="s">
        <v>21</v>
      </c>
      <c r="B25" s="502"/>
      <c r="C25" s="503" t="s">
        <v>22</v>
      </c>
      <c r="D25" s="503"/>
      <c r="E25" s="3"/>
      <c r="F25" s="504" t="s">
        <v>23</v>
      </c>
      <c r="G25" s="504"/>
      <c r="H25" s="504"/>
    </row>
    <row r="26" spans="1:8" s="40" customFormat="1" x14ac:dyDescent="0.2">
      <c r="A26" s="3"/>
      <c r="B26" s="3"/>
      <c r="C26" s="3"/>
      <c r="D26" s="3"/>
      <c r="E26" s="3"/>
      <c r="F26" s="483" t="s">
        <v>24</v>
      </c>
      <c r="G26" s="483"/>
      <c r="H26" s="48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zoomScaleNormal="100" zoomScaleSheetLayoutView="100" workbookViewId="0">
      <selection activeCell="A4" sqref="A4:J5"/>
    </sheetView>
  </sheetViews>
  <sheetFormatPr defaultRowHeight="12.75" x14ac:dyDescent="0.2"/>
  <cols>
    <col min="1" max="1" width="29.7109375" style="65" customWidth="1"/>
    <col min="2" max="2" width="25.140625" style="65" customWidth="1"/>
    <col min="3" max="3" width="7.140625" style="65" customWidth="1"/>
    <col min="4" max="4" width="10.7109375" style="65" customWidth="1"/>
    <col min="5" max="5" width="9.7109375" style="65" customWidth="1"/>
    <col min="6" max="6" width="8.28515625" style="65" customWidth="1"/>
    <col min="7" max="7" width="8.42578125" style="65" customWidth="1"/>
    <col min="8" max="8" width="10" style="65" customWidth="1"/>
    <col min="9" max="9" width="8.7109375" style="65" customWidth="1"/>
    <col min="10" max="10" width="11.7109375" style="65" customWidth="1"/>
    <col min="11" max="16384" width="9.140625" style="65"/>
  </cols>
  <sheetData>
    <row r="1" spans="1:16" s="64" customFormat="1" ht="12" x14ac:dyDescent="0.2">
      <c r="A1" s="63" t="s">
        <v>72</v>
      </c>
      <c r="B1" s="63"/>
      <c r="C1" s="63"/>
      <c r="D1" s="63"/>
      <c r="E1" s="63"/>
      <c r="I1" s="512" t="s">
        <v>84</v>
      </c>
      <c r="J1" s="512"/>
    </row>
    <row r="2" spans="1:16" s="7" customFormat="1" x14ac:dyDescent="0.2">
      <c r="A2" s="6"/>
    </row>
    <row r="3" spans="1:16" x14ac:dyDescent="0.2">
      <c r="A3" s="513" t="s">
        <v>73</v>
      </c>
      <c r="B3" s="513"/>
      <c r="C3" s="513"/>
      <c r="D3" s="513"/>
      <c r="E3" s="513"/>
      <c r="F3" s="513"/>
      <c r="G3" s="513"/>
      <c r="H3" s="513"/>
      <c r="I3" s="513"/>
      <c r="J3" s="513"/>
    </row>
    <row r="4" spans="1:16" ht="15" customHeight="1" x14ac:dyDescent="0.2">
      <c r="A4" s="514"/>
      <c r="B4" s="514"/>
      <c r="C4" s="514"/>
      <c r="D4" s="514"/>
      <c r="E4" s="514"/>
      <c r="F4" s="514"/>
      <c r="G4" s="514"/>
      <c r="H4" s="514"/>
      <c r="I4" s="514"/>
      <c r="J4" s="514"/>
      <c r="K4" s="13"/>
      <c r="L4" s="13"/>
      <c r="M4" s="13"/>
      <c r="N4" s="66"/>
      <c r="O4" s="66"/>
      <c r="P4" s="66"/>
    </row>
    <row r="5" spans="1:16" ht="15" customHeight="1" thickBot="1" x14ac:dyDescent="0.25">
      <c r="A5" s="514"/>
      <c r="B5" s="514"/>
      <c r="C5" s="514"/>
      <c r="D5" s="514"/>
      <c r="E5" s="514"/>
      <c r="F5" s="514"/>
      <c r="G5" s="514"/>
      <c r="H5" s="514"/>
      <c r="I5" s="514"/>
      <c r="J5" s="514"/>
      <c r="K5" s="13"/>
      <c r="L5" s="13"/>
      <c r="M5" s="13"/>
    </row>
    <row r="6" spans="1:16" ht="20.25" customHeight="1" x14ac:dyDescent="0.2">
      <c r="A6" s="505" t="s">
        <v>74</v>
      </c>
      <c r="B6" s="505" t="s">
        <v>75</v>
      </c>
      <c r="C6" s="505" t="s">
        <v>76</v>
      </c>
      <c r="D6" s="505" t="s">
        <v>77</v>
      </c>
      <c r="E6" s="505" t="s">
        <v>78</v>
      </c>
      <c r="F6" s="505" t="s">
        <v>79</v>
      </c>
      <c r="G6" s="516" t="s">
        <v>80</v>
      </c>
      <c r="H6" s="505" t="s">
        <v>81</v>
      </c>
      <c r="I6" s="505" t="s">
        <v>47</v>
      </c>
      <c r="J6" s="505" t="s">
        <v>82</v>
      </c>
    </row>
    <row r="7" spans="1:16" ht="68.25" customHeight="1" thickBot="1" x14ac:dyDescent="0.25">
      <c r="A7" s="506"/>
      <c r="B7" s="506"/>
      <c r="C7" s="506"/>
      <c r="D7" s="506"/>
      <c r="E7" s="506"/>
      <c r="F7" s="506"/>
      <c r="G7" s="517"/>
      <c r="H7" s="506"/>
      <c r="I7" s="506"/>
      <c r="J7" s="506"/>
    </row>
    <row r="8" spans="1:16" ht="25.5" customHeight="1" thickBot="1" x14ac:dyDescent="0.25">
      <c r="A8" s="234">
        <v>1</v>
      </c>
      <c r="B8" s="234">
        <v>2</v>
      </c>
      <c r="C8" s="234">
        <v>3</v>
      </c>
      <c r="D8" s="234">
        <v>4</v>
      </c>
      <c r="E8" s="234">
        <v>5</v>
      </c>
      <c r="F8" s="235">
        <v>6</v>
      </c>
      <c r="G8" s="235">
        <v>7</v>
      </c>
      <c r="H8" s="234">
        <v>8</v>
      </c>
      <c r="I8" s="234">
        <v>9</v>
      </c>
      <c r="J8" s="235">
        <v>10</v>
      </c>
    </row>
    <row r="9" spans="1:16" ht="13.5" thickBot="1" x14ac:dyDescent="0.25">
      <c r="A9" s="507"/>
      <c r="B9" s="231"/>
      <c r="C9" s="67"/>
      <c r="D9" s="67"/>
      <c r="E9" s="67"/>
      <c r="F9" s="68"/>
      <c r="G9" s="68"/>
      <c r="H9" s="68"/>
      <c r="I9" s="67"/>
      <c r="J9" s="69"/>
    </row>
    <row r="10" spans="1:16" ht="25.5" customHeight="1" thickBot="1" x14ac:dyDescent="0.25">
      <c r="A10" s="508"/>
      <c r="B10" s="233"/>
      <c r="C10" s="71"/>
      <c r="D10" s="67"/>
      <c r="E10" s="71"/>
      <c r="F10" s="72"/>
      <c r="G10" s="72"/>
      <c r="H10" s="72"/>
      <c r="I10" s="71"/>
      <c r="J10" s="73"/>
    </row>
    <row r="11" spans="1:16" ht="25.5" customHeight="1" thickBot="1" x14ac:dyDescent="0.25">
      <c r="A11" s="508"/>
      <c r="B11" s="233"/>
      <c r="C11" s="71"/>
      <c r="D11" s="67"/>
      <c r="E11" s="71"/>
      <c r="F11" s="72"/>
      <c r="G11" s="72"/>
      <c r="H11" s="72"/>
      <c r="I11" s="71"/>
      <c r="J11" s="73"/>
    </row>
    <row r="12" spans="1:16" ht="13.5" thickBot="1" x14ac:dyDescent="0.25">
      <c r="A12" s="508"/>
      <c r="B12" s="233"/>
      <c r="C12" s="71"/>
      <c r="D12" s="67"/>
      <c r="E12" s="71"/>
      <c r="F12" s="72"/>
      <c r="G12" s="72"/>
      <c r="H12" s="72"/>
      <c r="I12" s="71"/>
      <c r="J12" s="73"/>
    </row>
    <row r="13" spans="1:16" ht="12.75" customHeight="1" thickBot="1" x14ac:dyDescent="0.25">
      <c r="A13" s="515"/>
      <c r="B13" s="233"/>
      <c r="C13" s="71"/>
      <c r="D13" s="67"/>
      <c r="E13" s="71"/>
      <c r="F13" s="72"/>
      <c r="G13" s="72"/>
      <c r="H13" s="72"/>
      <c r="I13" s="71"/>
      <c r="J13" s="73"/>
    </row>
    <row r="14" spans="1:16" ht="12.75" customHeight="1" thickBot="1" x14ac:dyDescent="0.25">
      <c r="A14" s="515"/>
      <c r="B14" s="233"/>
      <c r="C14" s="71"/>
      <c r="D14" s="67"/>
      <c r="E14" s="71"/>
      <c r="F14" s="72"/>
      <c r="G14" s="72"/>
      <c r="H14" s="72"/>
      <c r="I14" s="71"/>
      <c r="J14" s="73"/>
    </row>
    <row r="15" spans="1:16" ht="12.75" customHeight="1" thickBot="1" x14ac:dyDescent="0.25">
      <c r="A15" s="515"/>
      <c r="B15" s="233"/>
      <c r="C15" s="71"/>
      <c r="D15" s="67"/>
      <c r="E15" s="71"/>
      <c r="F15" s="72"/>
      <c r="G15" s="72"/>
      <c r="H15" s="72"/>
      <c r="I15" s="71"/>
      <c r="J15" s="73"/>
    </row>
    <row r="16" spans="1:16" ht="12.75" customHeight="1" thickBot="1" x14ac:dyDescent="0.25">
      <c r="A16" s="311"/>
      <c r="B16" s="233"/>
      <c r="C16" s="71"/>
      <c r="D16" s="67"/>
      <c r="E16" s="71"/>
      <c r="F16" s="72"/>
      <c r="G16" s="72"/>
      <c r="H16" s="72"/>
      <c r="I16" s="71"/>
      <c r="J16" s="73"/>
    </row>
    <row r="17" spans="1:10" ht="12.75" customHeight="1" thickBot="1" x14ac:dyDescent="0.25">
      <c r="A17" s="70"/>
      <c r="B17" s="233"/>
      <c r="C17" s="71"/>
      <c r="D17" s="67"/>
      <c r="E17" s="71"/>
      <c r="F17" s="72"/>
      <c r="G17" s="72"/>
      <c r="H17" s="72"/>
      <c r="I17" s="71"/>
      <c r="J17" s="73"/>
    </row>
    <row r="18" spans="1:10" ht="13.5" thickBot="1" x14ac:dyDescent="0.25">
      <c r="A18" s="70"/>
      <c r="B18" s="233"/>
      <c r="C18" s="71"/>
      <c r="D18" s="67"/>
      <c r="E18" s="71"/>
      <c r="F18" s="72"/>
      <c r="G18" s="72"/>
      <c r="H18" s="72"/>
      <c r="I18" s="71"/>
      <c r="J18" s="73"/>
    </row>
    <row r="19" spans="1:10" s="64" customFormat="1" ht="13.5" thickBot="1" x14ac:dyDescent="0.25">
      <c r="A19" s="70"/>
      <c r="B19" s="233"/>
      <c r="C19" s="71"/>
      <c r="D19" s="67"/>
      <c r="E19" s="71"/>
      <c r="F19" s="72"/>
      <c r="G19" s="72"/>
      <c r="H19" s="72"/>
      <c r="I19" s="71"/>
      <c r="J19" s="73"/>
    </row>
    <row r="20" spans="1:10" s="64" customFormat="1" ht="26.25" customHeight="1" thickBot="1" x14ac:dyDescent="0.25">
      <c r="A20" s="74"/>
      <c r="B20" s="233"/>
      <c r="C20" s="71"/>
      <c r="D20" s="67"/>
      <c r="E20" s="71"/>
      <c r="F20" s="72"/>
      <c r="G20" s="72"/>
      <c r="H20" s="72"/>
      <c r="I20" s="71"/>
      <c r="J20" s="73"/>
    </row>
    <row r="21" spans="1:10" s="64" customFormat="1" ht="26.25" customHeight="1" thickBot="1" x14ac:dyDescent="0.25">
      <c r="A21" s="75"/>
      <c r="B21" s="232"/>
      <c r="C21" s="76"/>
      <c r="D21" s="67"/>
      <c r="E21" s="76"/>
      <c r="F21" s="77"/>
      <c r="G21" s="77"/>
      <c r="H21" s="77"/>
      <c r="I21" s="76"/>
      <c r="J21" s="78"/>
    </row>
    <row r="22" spans="1:10" ht="13.5" thickBot="1" x14ac:dyDescent="0.25">
      <c r="A22" s="509" t="s">
        <v>83</v>
      </c>
      <c r="B22" s="510"/>
      <c r="C22" s="510"/>
      <c r="D22" s="510"/>
      <c r="E22" s="510"/>
      <c r="F22" s="510"/>
      <c r="G22" s="510"/>
      <c r="H22" s="510"/>
      <c r="I22" s="511"/>
      <c r="J22" s="236">
        <f>SUM(J9:J21)</f>
        <v>0</v>
      </c>
    </row>
    <row r="25" spans="1:10" ht="12.75" customHeight="1" x14ac:dyDescent="0.2">
      <c r="A25" s="61" t="s">
        <v>206</v>
      </c>
      <c r="B25" s="3"/>
      <c r="C25" s="433" t="s">
        <v>207</v>
      </c>
      <c r="D25" s="433"/>
      <c r="E25" s="3"/>
      <c r="F25" s="433"/>
      <c r="G25" s="433"/>
      <c r="H25" s="433"/>
    </row>
    <row r="26" spans="1:10" x14ac:dyDescent="0.2">
      <c r="A26" s="3"/>
      <c r="B26" s="3"/>
      <c r="C26" s="3"/>
      <c r="D26" s="3"/>
      <c r="E26" s="3"/>
      <c r="F26" s="483"/>
      <c r="G26" s="483"/>
      <c r="H26" s="483"/>
    </row>
    <row r="27" spans="1:10" x14ac:dyDescent="0.2">
      <c r="G27" s="208"/>
    </row>
    <row r="28" spans="1:10" x14ac:dyDescent="0.2">
      <c r="A28" s="65" t="s">
        <v>208</v>
      </c>
      <c r="C28" s="433" t="s">
        <v>209</v>
      </c>
      <c r="D28" s="433"/>
      <c r="G28" s="208"/>
    </row>
    <row r="29" spans="1:10" x14ac:dyDescent="0.2">
      <c r="G29" s="208"/>
    </row>
    <row r="30" spans="1:10" x14ac:dyDescent="0.2">
      <c r="G30" s="208"/>
    </row>
    <row r="31" spans="1:10" x14ac:dyDescent="0.2">
      <c r="G31" s="208"/>
    </row>
    <row r="32" spans="1:10" x14ac:dyDescent="0.2">
      <c r="G32" s="208"/>
    </row>
    <row r="33" spans="7:7" x14ac:dyDescent="0.2">
      <c r="G33" s="208"/>
    </row>
    <row r="34" spans="7:7" x14ac:dyDescent="0.2">
      <c r="G34" s="209"/>
    </row>
  </sheetData>
  <mergeCells count="21">
    <mergeCell ref="C28:D28"/>
    <mergeCell ref="C25:D25"/>
    <mergeCell ref="F25:H25"/>
    <mergeCell ref="F26:H26"/>
    <mergeCell ref="G6:G7"/>
    <mergeCell ref="H6:H7"/>
    <mergeCell ref="I6:I7"/>
    <mergeCell ref="J6:J7"/>
    <mergeCell ref="A9:A12"/>
    <mergeCell ref="A22:I2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A13:A15"/>
  </mergeCells>
  <pageMargins left="0.78740157480314965" right="0.78740157480314965" top="0.98425196850393704" bottom="0.98425196850393704" header="0.51181102362204722" footer="0.51181102362204722"/>
  <pageSetup scale="8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zoomScale="98" zoomScaleNormal="100" workbookViewId="0">
      <selection activeCell="A6" sqref="A6:M7"/>
    </sheetView>
  </sheetViews>
  <sheetFormatPr defaultRowHeight="12.75" x14ac:dyDescent="0.2"/>
  <cols>
    <col min="1" max="1" width="3.5703125" style="14" customWidth="1"/>
    <col min="2" max="2" width="39.140625" style="14" customWidth="1"/>
    <col min="3" max="3" width="16.140625" style="45" customWidth="1"/>
    <col min="4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8" x14ac:dyDescent="0.2">
      <c r="A1" s="6" t="s">
        <v>42</v>
      </c>
      <c r="C1" s="44"/>
      <c r="D1" s="44"/>
      <c r="K1" s="532" t="s">
        <v>71</v>
      </c>
      <c r="L1" s="532"/>
      <c r="M1" s="532"/>
    </row>
    <row r="2" spans="1:18" s="7" customFormat="1" x14ac:dyDescent="0.2">
      <c r="A2" s="6"/>
    </row>
    <row r="5" spans="1:18" x14ac:dyDescent="0.2">
      <c r="A5" s="533" t="s">
        <v>43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</row>
    <row r="6" spans="1:18" x14ac:dyDescent="0.2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13"/>
    </row>
    <row r="7" spans="1:18" ht="13.5" thickBot="1" x14ac:dyDescent="0.25">
      <c r="A7" s="514"/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13"/>
    </row>
    <row r="8" spans="1:18" x14ac:dyDescent="0.2">
      <c r="A8" s="534" t="s">
        <v>27</v>
      </c>
      <c r="B8" s="536" t="s">
        <v>44</v>
      </c>
      <c r="C8" s="538" t="s">
        <v>45</v>
      </c>
      <c r="D8" s="538" t="s">
        <v>46</v>
      </c>
      <c r="E8" s="536" t="s">
        <v>47</v>
      </c>
      <c r="F8" s="536" t="s">
        <v>48</v>
      </c>
      <c r="G8" s="536" t="s">
        <v>49</v>
      </c>
      <c r="H8" s="536" t="s">
        <v>50</v>
      </c>
      <c r="I8" s="536"/>
      <c r="J8" s="536"/>
      <c r="K8" s="536" t="s">
        <v>51</v>
      </c>
      <c r="L8" s="536"/>
      <c r="M8" s="528" t="s">
        <v>52</v>
      </c>
    </row>
    <row r="9" spans="1:18" s="47" customFormat="1" ht="42" customHeight="1" x14ac:dyDescent="0.25">
      <c r="A9" s="535"/>
      <c r="B9" s="537"/>
      <c r="C9" s="539"/>
      <c r="D9" s="539"/>
      <c r="E9" s="537"/>
      <c r="F9" s="537"/>
      <c r="G9" s="537"/>
      <c r="H9" s="225" t="s">
        <v>53</v>
      </c>
      <c r="I9" s="225" t="s">
        <v>54</v>
      </c>
      <c r="J9" s="225" t="s">
        <v>55</v>
      </c>
      <c r="K9" s="225" t="s">
        <v>56</v>
      </c>
      <c r="L9" s="225" t="s">
        <v>57</v>
      </c>
      <c r="M9" s="529"/>
      <c r="N9" s="46"/>
    </row>
    <row r="10" spans="1:18" s="48" customFormat="1" ht="13.5" thickBot="1" x14ac:dyDescent="0.25">
      <c r="A10" s="237" t="s">
        <v>58</v>
      </c>
      <c r="B10" s="238" t="s">
        <v>59</v>
      </c>
      <c r="C10" s="238" t="s">
        <v>11</v>
      </c>
      <c r="D10" s="238" t="s">
        <v>60</v>
      </c>
      <c r="E10" s="238" t="s">
        <v>61</v>
      </c>
      <c r="F10" s="238" t="s">
        <v>62</v>
      </c>
      <c r="G10" s="238" t="s">
        <v>63</v>
      </c>
      <c r="H10" s="238" t="s">
        <v>64</v>
      </c>
      <c r="I10" s="238" t="s">
        <v>65</v>
      </c>
      <c r="J10" s="238" t="s">
        <v>66</v>
      </c>
      <c r="K10" s="238" t="s">
        <v>67</v>
      </c>
      <c r="L10" s="238" t="s">
        <v>68</v>
      </c>
      <c r="M10" s="239" t="s">
        <v>69</v>
      </c>
      <c r="N10" s="14"/>
    </row>
    <row r="11" spans="1:18" s="53" customFormat="1" x14ac:dyDescent="0.2">
      <c r="A11" s="518"/>
      <c r="B11" s="240"/>
      <c r="C11" s="241"/>
      <c r="D11" s="242"/>
      <c r="E11" s="278"/>
      <c r="F11" s="243"/>
      <c r="G11" s="243"/>
      <c r="H11" s="244"/>
      <c r="I11" s="244"/>
      <c r="J11" s="244"/>
      <c r="K11" s="245"/>
      <c r="L11" s="241"/>
      <c r="M11" s="246"/>
      <c r="N11" s="47"/>
    </row>
    <row r="12" spans="1:18" s="53" customFormat="1" ht="33" customHeight="1" x14ac:dyDescent="0.2">
      <c r="A12" s="519"/>
      <c r="B12" s="523"/>
      <c r="C12" s="276"/>
      <c r="D12" s="54"/>
      <c r="E12" s="55"/>
      <c r="F12" s="56"/>
      <c r="G12" s="56"/>
      <c r="H12" s="49"/>
      <c r="I12" s="49"/>
      <c r="J12" s="49"/>
      <c r="K12" s="50"/>
      <c r="L12" s="51"/>
      <c r="M12" s="52"/>
      <c r="N12" s="57"/>
      <c r="O12" s="58"/>
      <c r="P12" s="58"/>
      <c r="Q12" s="58"/>
      <c r="R12" s="58"/>
    </row>
    <row r="13" spans="1:18" s="53" customFormat="1" ht="13.5" thickBot="1" x14ac:dyDescent="0.25">
      <c r="A13" s="520"/>
      <c r="B13" s="540"/>
      <c r="C13" s="247"/>
      <c r="D13" s="248"/>
      <c r="E13" s="247"/>
      <c r="F13" s="249"/>
      <c r="G13" s="249"/>
      <c r="H13" s="250"/>
      <c r="I13" s="250"/>
      <c r="J13" s="250"/>
      <c r="K13" s="251"/>
      <c r="L13" s="252"/>
      <c r="M13" s="253"/>
      <c r="N13" s="58"/>
      <c r="O13" s="58"/>
      <c r="P13" s="58"/>
      <c r="Q13" s="58"/>
      <c r="R13" s="58"/>
    </row>
    <row r="14" spans="1:18" s="53" customFormat="1" x14ac:dyDescent="0.2">
      <c r="A14" s="525"/>
      <c r="B14" s="240"/>
      <c r="C14" s="254"/>
      <c r="D14" s="255"/>
      <c r="E14" s="254"/>
      <c r="F14" s="256"/>
      <c r="G14" s="256"/>
      <c r="H14" s="244"/>
      <c r="I14" s="244"/>
      <c r="J14" s="244"/>
      <c r="K14" s="245"/>
      <c r="L14" s="241"/>
      <c r="M14" s="246"/>
      <c r="N14" s="58"/>
      <c r="O14" s="58"/>
      <c r="P14" s="58"/>
      <c r="Q14" s="58"/>
      <c r="R14" s="58"/>
    </row>
    <row r="15" spans="1:18" s="53" customFormat="1" ht="13.5" thickBot="1" x14ac:dyDescent="0.25">
      <c r="A15" s="527"/>
      <c r="B15" s="257"/>
      <c r="C15" s="277"/>
      <c r="D15" s="248"/>
      <c r="E15" s="247"/>
      <c r="F15" s="249"/>
      <c r="G15" s="249"/>
      <c r="H15" s="258"/>
      <c r="I15" s="258"/>
      <c r="J15" s="258"/>
      <c r="K15" s="247"/>
      <c r="L15" s="247"/>
      <c r="M15" s="259"/>
      <c r="N15" s="58"/>
      <c r="O15" s="58"/>
      <c r="P15" s="58"/>
      <c r="Q15" s="58"/>
      <c r="R15" s="58"/>
    </row>
    <row r="16" spans="1:18" s="53" customFormat="1" x14ac:dyDescent="0.2">
      <c r="A16" s="525"/>
      <c r="B16" s="240"/>
      <c r="C16" s="254"/>
      <c r="D16" s="255"/>
      <c r="E16" s="254"/>
      <c r="F16" s="243"/>
      <c r="G16" s="256"/>
      <c r="H16" s="244"/>
      <c r="I16" s="244"/>
      <c r="J16" s="244"/>
      <c r="K16" s="245"/>
      <c r="L16" s="241"/>
      <c r="M16" s="246"/>
      <c r="N16" s="58"/>
      <c r="O16" s="58"/>
      <c r="P16" s="58"/>
      <c r="Q16" s="58"/>
      <c r="R16" s="58"/>
    </row>
    <row r="17" spans="1:18" s="53" customFormat="1" ht="21" customHeight="1" x14ac:dyDescent="0.2">
      <c r="A17" s="526"/>
      <c r="B17" s="521"/>
      <c r="C17" s="55"/>
      <c r="D17" s="54"/>
      <c r="E17" s="55"/>
      <c r="F17" s="56"/>
      <c r="G17" s="56"/>
      <c r="H17" s="49"/>
      <c r="I17" s="49"/>
      <c r="J17" s="49"/>
      <c r="K17" s="50"/>
      <c r="L17" s="51"/>
      <c r="M17" s="52"/>
      <c r="N17" s="57"/>
      <c r="O17" s="58"/>
      <c r="P17" s="58"/>
      <c r="Q17" s="58"/>
      <c r="R17" s="58"/>
    </row>
    <row r="18" spans="1:18" s="53" customFormat="1" ht="13.5" thickBot="1" x14ac:dyDescent="0.25">
      <c r="A18" s="527"/>
      <c r="B18" s="522"/>
      <c r="C18" s="247"/>
      <c r="D18" s="248"/>
      <c r="E18" s="247"/>
      <c r="F18" s="249"/>
      <c r="G18" s="249"/>
      <c r="H18" s="250"/>
      <c r="I18" s="250"/>
      <c r="J18" s="250"/>
      <c r="K18" s="251"/>
      <c r="L18" s="252"/>
      <c r="M18" s="253"/>
      <c r="N18" s="58"/>
      <c r="O18" s="58"/>
      <c r="P18" s="58"/>
      <c r="Q18" s="58"/>
      <c r="R18" s="58"/>
    </row>
    <row r="19" spans="1:18" s="59" customFormat="1" x14ac:dyDescent="0.2">
      <c r="A19" s="525"/>
      <c r="B19" s="240"/>
      <c r="C19" s="254"/>
      <c r="D19" s="255"/>
      <c r="E19" s="254"/>
      <c r="F19" s="243"/>
      <c r="G19" s="256"/>
      <c r="H19" s="244"/>
      <c r="I19" s="244"/>
      <c r="J19" s="244"/>
      <c r="K19" s="245"/>
      <c r="L19" s="241"/>
      <c r="M19" s="246"/>
      <c r="N19" s="58"/>
      <c r="O19" s="14"/>
      <c r="P19" s="14"/>
      <c r="Q19" s="14"/>
      <c r="R19" s="14"/>
    </row>
    <row r="20" spans="1:18" s="53" customFormat="1" ht="21" customHeight="1" x14ac:dyDescent="0.2">
      <c r="A20" s="526"/>
      <c r="B20" s="523"/>
      <c r="C20" s="55"/>
      <c r="D20" s="54"/>
      <c r="E20" s="55"/>
      <c r="F20" s="56"/>
      <c r="G20" s="56"/>
      <c r="H20" s="49"/>
      <c r="I20" s="49"/>
      <c r="J20" s="49"/>
      <c r="K20" s="50"/>
      <c r="L20" s="51"/>
      <c r="M20" s="52"/>
      <c r="N20" s="57"/>
      <c r="O20" s="58"/>
      <c r="P20" s="58"/>
      <c r="Q20" s="58"/>
      <c r="R20" s="58"/>
    </row>
    <row r="21" spans="1:18" s="53" customFormat="1" ht="13.5" thickBot="1" x14ac:dyDescent="0.25">
      <c r="A21" s="526"/>
      <c r="B21" s="524"/>
      <c r="C21" s="284"/>
      <c r="D21" s="285"/>
      <c r="E21" s="284"/>
      <c r="F21" s="286"/>
      <c r="G21" s="286"/>
      <c r="H21" s="287"/>
      <c r="I21" s="287"/>
      <c r="J21" s="287"/>
      <c r="K21" s="288"/>
      <c r="L21" s="289"/>
      <c r="M21" s="290"/>
      <c r="N21" s="58"/>
      <c r="O21" s="58"/>
      <c r="P21" s="58"/>
      <c r="Q21" s="58"/>
      <c r="R21" s="58"/>
    </row>
    <row r="22" spans="1:18" s="53" customFormat="1" x14ac:dyDescent="0.2">
      <c r="A22" s="541"/>
      <c r="B22" s="299"/>
      <c r="C22" s="300"/>
      <c r="D22" s="301"/>
      <c r="E22" s="300"/>
      <c r="F22" s="279"/>
      <c r="G22" s="279"/>
      <c r="H22" s="280"/>
      <c r="I22" s="280"/>
      <c r="J22" s="280"/>
      <c r="K22" s="281"/>
      <c r="L22" s="282"/>
      <c r="M22" s="283"/>
      <c r="N22" s="58"/>
      <c r="O22" s="58"/>
      <c r="P22" s="58"/>
      <c r="Q22" s="58"/>
      <c r="R22" s="58"/>
    </row>
    <row r="23" spans="1:18" s="53" customFormat="1" x14ac:dyDescent="0.2">
      <c r="A23" s="542"/>
      <c r="B23" s="297"/>
      <c r="C23" s="298"/>
      <c r="D23" s="292"/>
      <c r="E23" s="291"/>
      <c r="F23" s="293"/>
      <c r="G23" s="293"/>
      <c r="H23" s="294"/>
      <c r="I23" s="294"/>
      <c r="J23" s="294"/>
      <c r="K23" s="295"/>
      <c r="L23" s="296"/>
      <c r="M23" s="302"/>
      <c r="N23" s="58"/>
      <c r="O23" s="58"/>
      <c r="P23" s="58"/>
      <c r="Q23" s="58"/>
      <c r="R23" s="58"/>
    </row>
    <row r="24" spans="1:18" s="53" customFormat="1" ht="13.5" thickBot="1" x14ac:dyDescent="0.25">
      <c r="A24" s="303"/>
      <c r="B24" s="304"/>
      <c r="C24" s="305"/>
      <c r="D24" s="306"/>
      <c r="E24" s="305"/>
      <c r="F24" s="307"/>
      <c r="G24" s="307"/>
      <c r="H24" s="308"/>
      <c r="I24" s="308"/>
      <c r="J24" s="308"/>
      <c r="K24" s="295"/>
      <c r="L24" s="309"/>
      <c r="M24" s="310"/>
      <c r="N24" s="58"/>
      <c r="O24" s="58"/>
      <c r="P24" s="58"/>
      <c r="Q24" s="58"/>
      <c r="R24" s="58"/>
    </row>
    <row r="25" spans="1:18" ht="13.5" thickBot="1" x14ac:dyDescent="0.25">
      <c r="A25" s="260"/>
      <c r="B25" s="261" t="s">
        <v>70</v>
      </c>
      <c r="C25" s="262"/>
      <c r="D25" s="263"/>
      <c r="E25" s="264"/>
      <c r="F25" s="265"/>
      <c r="G25" s="265"/>
      <c r="H25" s="265"/>
      <c r="I25" s="265"/>
      <c r="J25" s="265"/>
      <c r="K25" s="265"/>
      <c r="L25" s="264"/>
      <c r="M25" s="266">
        <f>SUM(M11:M23)</f>
        <v>0</v>
      </c>
    </row>
    <row r="26" spans="1:18" x14ac:dyDescent="0.2">
      <c r="J26" s="530"/>
      <c r="K26" s="531"/>
      <c r="M26" s="60"/>
    </row>
    <row r="27" spans="1:18" s="3" customFormat="1" x14ac:dyDescent="0.2">
      <c r="B27" s="61" t="s">
        <v>21</v>
      </c>
      <c r="D27" s="433" t="s">
        <v>22</v>
      </c>
      <c r="E27" s="433"/>
      <c r="G27" s="433" t="s">
        <v>23</v>
      </c>
      <c r="H27" s="433"/>
      <c r="I27" s="433"/>
    </row>
    <row r="28" spans="1:18" s="3" customFormat="1" x14ac:dyDescent="0.2">
      <c r="G28" s="483" t="s">
        <v>24</v>
      </c>
      <c r="H28" s="483"/>
      <c r="I28" s="483"/>
    </row>
    <row r="29" spans="1:18" s="3" customFormat="1" x14ac:dyDescent="0.2"/>
    <row r="30" spans="1:18" x14ac:dyDescent="0.2">
      <c r="J30" s="530"/>
      <c r="K30" s="531"/>
      <c r="M30" s="60"/>
    </row>
    <row r="31" spans="1:18" x14ac:dyDescent="0.2">
      <c r="K31" s="62"/>
      <c r="M31" s="60"/>
    </row>
    <row r="32" spans="1:18" x14ac:dyDescent="0.2">
      <c r="K32" s="543"/>
    </row>
    <row r="33" spans="11:11" x14ac:dyDescent="0.2">
      <c r="K33" s="544"/>
    </row>
    <row r="34" spans="11:11" x14ac:dyDescent="0.2">
      <c r="K34" s="544"/>
    </row>
    <row r="35" spans="11:11" x14ac:dyDescent="0.2">
      <c r="K35" s="544"/>
    </row>
    <row r="36" spans="11:11" x14ac:dyDescent="0.2">
      <c r="K36" s="544"/>
    </row>
    <row r="37" spans="11:11" x14ac:dyDescent="0.2">
      <c r="K37" s="544"/>
    </row>
    <row r="38" spans="11:11" x14ac:dyDescent="0.2">
      <c r="K38" s="544"/>
    </row>
    <row r="39" spans="11:11" x14ac:dyDescent="0.2">
      <c r="K39" s="544"/>
    </row>
    <row r="40" spans="11:11" x14ac:dyDescent="0.2">
      <c r="K40" s="544"/>
    </row>
  </sheetData>
  <mergeCells count="28">
    <mergeCell ref="G28:I28"/>
    <mergeCell ref="J30:K30"/>
    <mergeCell ref="K32:K40"/>
    <mergeCell ref="G8:G9"/>
    <mergeCell ref="H8:J8"/>
    <mergeCell ref="K8:L8"/>
    <mergeCell ref="M8:M9"/>
    <mergeCell ref="J26:K26"/>
    <mergeCell ref="D27:E27"/>
    <mergeCell ref="G27:I27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B12:B13"/>
    <mergeCell ref="A22:A23"/>
    <mergeCell ref="A11:A13"/>
    <mergeCell ref="B17:B18"/>
    <mergeCell ref="B20:B21"/>
    <mergeCell ref="A19:A21"/>
    <mergeCell ref="A16:A18"/>
    <mergeCell ref="A14:A15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5" zoomScaleNormal="100" workbookViewId="0">
      <selection activeCell="B15" sqref="B15"/>
    </sheetView>
  </sheetViews>
  <sheetFormatPr defaultRowHeight="12.75" x14ac:dyDescent="0.2"/>
  <cols>
    <col min="1" max="1" width="5.7109375" style="130" customWidth="1"/>
    <col min="2" max="2" width="25.85546875" style="131" customWidth="1"/>
    <col min="3" max="3" width="12.42578125" style="131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185</v>
      </c>
    </row>
    <row r="2" spans="1:5" hidden="1" x14ac:dyDescent="0.2">
      <c r="E2" s="3" t="s">
        <v>186</v>
      </c>
    </row>
    <row r="3" spans="1:5" hidden="1" x14ac:dyDescent="0.2"/>
    <row r="4" spans="1:5" hidden="1" x14ac:dyDescent="0.2"/>
    <row r="5" spans="1:5" x14ac:dyDescent="0.2">
      <c r="E5" s="132"/>
    </row>
    <row r="6" spans="1:5" ht="15.75" x14ac:dyDescent="0.25">
      <c r="A6" s="546" t="s">
        <v>0</v>
      </c>
      <c r="B6" s="546"/>
      <c r="C6" s="546"/>
      <c r="D6" s="546"/>
      <c r="E6" s="546"/>
    </row>
    <row r="7" spans="1:5" ht="15.75" x14ac:dyDescent="0.25">
      <c r="A7" s="546"/>
      <c r="B7" s="546"/>
      <c r="C7" s="546"/>
      <c r="D7" s="546"/>
      <c r="E7" s="546"/>
    </row>
    <row r="8" spans="1:5" ht="15.75" x14ac:dyDescent="0.25">
      <c r="A8" s="547"/>
      <c r="B8" s="547"/>
      <c r="C8" s="547"/>
      <c r="D8" s="547"/>
      <c r="E8" s="547"/>
    </row>
    <row r="9" spans="1:5" ht="16.5" thickBot="1" x14ac:dyDescent="0.3">
      <c r="A9" s="547"/>
      <c r="B9" s="547"/>
      <c r="C9" s="547"/>
      <c r="D9" s="547"/>
      <c r="E9" s="547"/>
    </row>
    <row r="10" spans="1:5" ht="25.5" customHeight="1" thickBot="1" x14ac:dyDescent="0.25">
      <c r="A10" s="210" t="s">
        <v>1</v>
      </c>
      <c r="B10" s="211" t="s">
        <v>2</v>
      </c>
      <c r="C10" s="211" t="s">
        <v>3</v>
      </c>
      <c r="D10" s="211" t="s">
        <v>4</v>
      </c>
      <c r="E10" s="212" t="s">
        <v>194</v>
      </c>
    </row>
    <row r="11" spans="1:5" x14ac:dyDescent="0.2">
      <c r="A11" s="213">
        <v>1</v>
      </c>
      <c r="B11" s="214" t="s">
        <v>5</v>
      </c>
      <c r="C11" s="214"/>
      <c r="D11" s="215"/>
      <c r="E11" s="216"/>
    </row>
    <row r="12" spans="1:5" ht="25.5" x14ac:dyDescent="0.2">
      <c r="A12" s="217" t="s">
        <v>6</v>
      </c>
      <c r="B12" s="218" t="s">
        <v>181</v>
      </c>
      <c r="C12" s="219"/>
      <c r="D12" s="219"/>
      <c r="E12" s="220"/>
    </row>
    <row r="13" spans="1:5" ht="39" customHeight="1" x14ac:dyDescent="0.2">
      <c r="A13" s="217" t="s">
        <v>7</v>
      </c>
      <c r="B13" s="218" t="s">
        <v>182</v>
      </c>
      <c r="C13" s="219"/>
      <c r="D13" s="219"/>
      <c r="E13" s="220"/>
    </row>
    <row r="14" spans="1:5" ht="51" x14ac:dyDescent="0.2">
      <c r="A14" s="217" t="s">
        <v>8</v>
      </c>
      <c r="B14" s="221" t="s">
        <v>9</v>
      </c>
      <c r="C14" s="219" t="s">
        <v>10</v>
      </c>
      <c r="D14" s="219"/>
      <c r="E14" s="220"/>
    </row>
    <row r="15" spans="1:5" ht="51" x14ac:dyDescent="0.2">
      <c r="A15" s="217" t="s">
        <v>11</v>
      </c>
      <c r="B15" s="221" t="s">
        <v>12</v>
      </c>
      <c r="C15" s="219"/>
      <c r="D15" s="219"/>
      <c r="E15" s="220"/>
    </row>
    <row r="16" spans="1:5" x14ac:dyDescent="0.2">
      <c r="A16" s="217"/>
      <c r="B16" s="221" t="s">
        <v>13</v>
      </c>
      <c r="C16" s="219" t="s">
        <v>14</v>
      </c>
      <c r="D16" s="219"/>
      <c r="E16" s="220"/>
    </row>
    <row r="17" spans="1:10" ht="25.5" x14ac:dyDescent="0.2">
      <c r="A17" s="217" t="s">
        <v>15</v>
      </c>
      <c r="B17" s="221" t="s">
        <v>16</v>
      </c>
      <c r="C17" s="219"/>
      <c r="D17" s="219"/>
      <c r="E17" s="220"/>
    </row>
    <row r="18" spans="1:10" x14ac:dyDescent="0.2">
      <c r="A18" s="217"/>
      <c r="B18" s="221"/>
      <c r="C18" s="219" t="s">
        <v>17</v>
      </c>
      <c r="D18" s="219"/>
      <c r="E18" s="220"/>
    </row>
    <row r="19" spans="1:10" ht="25.5" x14ac:dyDescent="0.2">
      <c r="A19" s="217" t="s">
        <v>18</v>
      </c>
      <c r="B19" s="221" t="s">
        <v>19</v>
      </c>
      <c r="C19" s="219"/>
      <c r="D19" s="219"/>
      <c r="E19" s="220"/>
    </row>
    <row r="20" spans="1:10" ht="13.5" thickBot="1" x14ac:dyDescent="0.25">
      <c r="A20" s="222"/>
      <c r="B20" s="223"/>
      <c r="C20" s="223" t="s">
        <v>17</v>
      </c>
      <c r="D20" s="223"/>
      <c r="E20" s="224"/>
    </row>
    <row r="21" spans="1:10" x14ac:dyDescent="0.2">
      <c r="A21" s="134"/>
      <c r="B21" s="133"/>
      <c r="C21" s="133"/>
      <c r="D21" s="131"/>
      <c r="E21" s="131"/>
    </row>
    <row r="22" spans="1:10" ht="36.75" hidden="1" customHeight="1" x14ac:dyDescent="0.2">
      <c r="A22" s="548" t="s">
        <v>20</v>
      </c>
      <c r="B22" s="548"/>
      <c r="C22" s="548"/>
      <c r="D22" s="548"/>
      <c r="E22" s="548"/>
    </row>
    <row r="23" spans="1:10" ht="55.5" hidden="1" customHeight="1" x14ac:dyDescent="0.2">
      <c r="A23" s="549"/>
      <c r="B23" s="549"/>
      <c r="C23" s="549"/>
      <c r="D23" s="549"/>
      <c r="E23" s="549"/>
    </row>
    <row r="24" spans="1:10" hidden="1" x14ac:dyDescent="0.2"/>
    <row r="25" spans="1:10" ht="28.5" hidden="1" customHeight="1" x14ac:dyDescent="0.2">
      <c r="A25" s="1"/>
      <c r="B25" s="545" t="s">
        <v>21</v>
      </c>
      <c r="C25" s="545"/>
      <c r="D25" s="128" t="s">
        <v>22</v>
      </c>
      <c r="E25" s="129" t="s">
        <v>23</v>
      </c>
      <c r="F25" s="2"/>
      <c r="G25" s="2"/>
      <c r="H25" s="2"/>
      <c r="I25" s="2"/>
      <c r="J25" s="16"/>
    </row>
    <row r="26" spans="1:10" hidden="1" x14ac:dyDescent="0.2">
      <c r="B26" s="3"/>
      <c r="C26" s="3"/>
      <c r="D26" s="3"/>
      <c r="E26" s="127" t="s">
        <v>24</v>
      </c>
      <c r="F26" s="4"/>
      <c r="G26" s="4"/>
      <c r="H26" s="4"/>
      <c r="I26" s="4"/>
      <c r="J26" s="16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6"/>
    </row>
    <row r="28" spans="1:10" hidden="1" x14ac:dyDescent="0.2"/>
    <row r="30" spans="1:10" ht="15.75" hidden="1" x14ac:dyDescent="0.25">
      <c r="A30" s="3"/>
      <c r="B30" s="188" t="s">
        <v>187</v>
      </c>
      <c r="C30" s="189"/>
      <c r="D30" s="189"/>
      <c r="E30" s="188" t="s">
        <v>188</v>
      </c>
      <c r="F30" s="190"/>
      <c r="G30" s="189"/>
      <c r="H30" s="189"/>
      <c r="I30" s="188" t="s">
        <v>188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</vt:lpstr>
      <vt:lpstr>Приложение 1</vt:lpstr>
      <vt:lpstr>Приложение 2</vt:lpstr>
      <vt:lpstr>Приложение 3</vt:lpstr>
      <vt:lpstr>Приложение 4</vt:lpstr>
      <vt:lpstr>Приложение 5 </vt:lpstr>
      <vt:lpstr>'Приложение 1'!Заголовки_для_печати</vt:lpstr>
      <vt:lpstr>'Приложение 2'!Заголовки_для_печати</vt:lpstr>
      <vt:lpstr>'Приложение 4'!Заголовки_для_печати</vt:lpstr>
      <vt:lpstr>'Приложение 1'!Область_печати</vt:lpstr>
      <vt:lpstr>'Приложение 4'!Область_печати</vt:lpstr>
      <vt:lpstr>'Приложение 5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Венера Абдыкаировна Дменова</cp:lastModifiedBy>
  <cp:lastPrinted>2014-12-29T04:56:44Z</cp:lastPrinted>
  <dcterms:created xsi:type="dcterms:W3CDTF">2014-07-13T09:38:46Z</dcterms:created>
  <dcterms:modified xsi:type="dcterms:W3CDTF">2015-01-14T08:49:16Z</dcterms:modified>
</cp:coreProperties>
</file>