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 activeTab="3"/>
  </bookViews>
  <sheets>
    <sheet name="Форма 8" sheetId="31" r:id="rId1"/>
    <sheet name="Приложение 1 к форме 8" sheetId="20" r:id="rId2"/>
    <sheet name="Приложение 2 к форме  8" sheetId="33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8'!$A$1:$J$48</definedName>
    <definedName name="_xlnm.Print_Area" localSheetId="0">'Форма 8'!$A$1:$W$52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L21" i="31" l="1"/>
  <c r="K21" i="31"/>
  <c r="J21" i="31"/>
  <c r="I21" i="31"/>
  <c r="H21" i="31"/>
  <c r="G21" i="31"/>
  <c r="F21" i="31"/>
  <c r="E21" i="31"/>
  <c r="D21" i="31"/>
  <c r="C21" i="31"/>
  <c r="C17" i="31"/>
  <c r="H11" i="31" l="1"/>
  <c r="W20" i="31" l="1"/>
  <c r="W19" i="31"/>
  <c r="T11" i="31"/>
  <c r="T12" i="31" s="1"/>
  <c r="R11" i="31"/>
  <c r="R12" i="31" s="1"/>
  <c r="M12" i="31"/>
  <c r="M11" i="31"/>
  <c r="Q12" i="31"/>
  <c r="O12" i="31"/>
  <c r="L12" i="31"/>
  <c r="K12" i="31"/>
  <c r="J12" i="31"/>
  <c r="I12" i="31"/>
  <c r="G12" i="31"/>
  <c r="F12" i="31"/>
  <c r="E12" i="31"/>
  <c r="D12" i="31"/>
  <c r="D44" i="31" l="1"/>
  <c r="V11" i="31" s="1"/>
  <c r="V12" i="31" s="1"/>
  <c r="C7" i="33"/>
  <c r="C6" i="33"/>
  <c r="D43" i="31" l="1"/>
  <c r="U11" i="31" s="1"/>
  <c r="U12" i="31" s="1"/>
  <c r="S11" i="31" l="1"/>
  <c r="H12" i="31"/>
  <c r="B11" i="31"/>
  <c r="S12" i="31" l="1"/>
  <c r="W11" i="31"/>
  <c r="W12" i="31" s="1"/>
  <c r="W13" i="31" s="1"/>
  <c r="C6" i="23"/>
  <c r="W14" i="31" l="1"/>
  <c r="W15" i="31" s="1"/>
  <c r="B6" i="20"/>
  <c r="C11" i="31"/>
  <c r="W17" i="31" l="1"/>
  <c r="W18" i="31"/>
  <c r="C12" i="31"/>
  <c r="W16" i="31" l="1"/>
  <c r="W21" i="31" s="1"/>
  <c r="F27" i="33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W22" i="31" l="1"/>
  <c r="W23" i="31" s="1"/>
  <c r="J27" i="33"/>
  <c r="C5" i="23" l="1"/>
  <c r="B5" i="20" s="1"/>
  <c r="G28" i="23" l="1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<sst xmlns="http://schemas.openxmlformats.org/spreadsheetml/2006/main" count="162" uniqueCount="132">
  <si>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</si>
  <si>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</si>
  <si>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</si>
  <si>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</si>
  <si>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</si>
  <si>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</si>
  <si>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</si>
  <si>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</si>
  <si>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</si>
  <si>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</si>
  <si>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</si>
  <si>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</si>
  <si>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</si>
  <si>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</si>
  <si>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</si>
  <si>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</si>
  <si>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</si>
  <si>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</si>
  <si>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</si>
  <si>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</si>
  <si>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</si>
  <si>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</si>
  <si>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</si>
  <si>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</si>
  <si>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</si>
  <si>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</si>
  <si>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</si>
  <si>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</si>
  <si>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</si>
  <si>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</si>
  <si>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</si>
  <si>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</si>
  <si>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</si>
  <si>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</si>
  <si>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</si>
  <si>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</si>
  <si>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</si>
  <si>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</si>
  <si>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</si>
  <si>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</si>
  <si>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</si>
  <si>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</si>
  <si>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</si>
  <si>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</si>
  <si>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</si>
  <si>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</si>
  <si>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</si>
  <si>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</si>
  <si>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</si>
  <si>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</si>
  <si>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</si>
  <si>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</si>
  <si>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</si>
  <si>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</si>
  <si>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</si>
  <si>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</si>
  <si>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</si>
  <si>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</si>
  <si>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</si>
  <si>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</si>
  <si>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</si>
  <si>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</si>
  <si>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</si>
  <si>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</si>
  <si>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</si>
  <si>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</si>
  <si>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</si>
  <si>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</si>
  <si>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</si>
  <si>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</si>
  <si>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</si>
  <si>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</si>
  <si>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</si>
  <si>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</si>
  <si>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</si>
  <si>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</si>
  <si>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</si>
  <si>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</si>
  <si>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</si>
  <si>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</si>
  <si>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</si>
  <si>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</si>
  <si>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</si>
  <si>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</si>
  <si>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</si>
  <si>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</si>
  <si>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</si>
  <si>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</si>
  <si>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</si>
  <si>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</si>
  <si>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</si>
  <si>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</si>
  <si>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</si>
  <si>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</si>
  <si>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</si>
  <si>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</si>
  <si>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</si>
  <si>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</si>
  <si>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</si>
  <si>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</si>
  <si>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</si>
  <si>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</si>
  <si>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</si>
  <si>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</si>
  <si>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</si>
  <si>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</si>
  <si>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</si>
  <si>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</si>
  <si>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</si>
  <si>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</si>
  <si>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</si>
  <si>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</si>
  <si>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</si>
  <si>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</si>
  <si>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</si>
  <si>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</si>
  <si>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</si>
  <si>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</si>
  <si>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</si>
  <si>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</si>
  <si>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</si>
  <si>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</si>
  <si>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Форма 8</t>
  </si>
  <si>
    <t>Приложение 1 к форме 8</t>
  </si>
  <si>
    <t>Приложение 2 к форме  8</t>
  </si>
  <si>
    <t>Приложение №3 к форме 8</t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</si>
  <si>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</si>
  <si>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</si>
  <si>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</si>
  <si>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</si>
  <si>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Город</t>
  </si>
  <si>
    <t xml:space="preserve">Жилой дом ул.Транспортная д.17/1; инв. № 260000001037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</si>
</sst>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6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192" fontId="53" fillId="31" borderId="4" xfId="352" applyNumberFormat="1" applyFont="1" applyFill="1" applyBorder="1" applyAlignment="1">
      <alignment horizontal="center" vertical="center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2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2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2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view="pageBreakPreview" topLeftCell="A16" zoomScale="55" zoomScaleSheetLayoutView="55" workbookViewId="0">
      <pane xSplit="2" topLeftCell="C1" activePane="topRight" state="frozen"/>
      <selection activeCell="A8" sqref="A8"/>
      <selection pane="topRight" activeCell="L22" sqref="L22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122</v>
      </c>
    </row>
    <row r="2" spans="1:16384" s="79" customFormat="1" ht="13.5" customHeight="1" x14ac:dyDescent="0.2">
      <c r="A2" s="76"/>
      <c r="B2" s="77" t="s">
        <v>25</v>
      </c>
      <c r="C2" s="363" t="s">
        <v>130</v>
      </c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78"/>
      <c r="Y2" s="76"/>
    </row>
    <row r="3" spans="1:16384" s="79" customFormat="1" x14ac:dyDescent="0.2">
      <c r="A3" s="76"/>
      <c r="B3" s="77" t="s">
        <v>26</v>
      </c>
      <c r="C3" s="365" t="s">
        <v>131</v>
      </c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4" t="s">
        <v>61</v>
      </c>
      <c r="B5" s="384" t="s">
        <v>17</v>
      </c>
      <c r="C5" s="387" t="s">
        <v>18</v>
      </c>
      <c r="D5" s="388"/>
      <c r="E5" s="388"/>
      <c r="F5" s="388"/>
      <c r="G5" s="388"/>
      <c r="H5" s="388"/>
      <c r="I5" s="388"/>
      <c r="J5" s="388"/>
      <c r="K5" s="388"/>
      <c r="L5" s="389"/>
      <c r="M5" s="390" t="s">
        <v>4</v>
      </c>
      <c r="N5" s="391"/>
      <c r="O5" s="391"/>
      <c r="P5" s="391"/>
      <c r="Q5" s="391"/>
      <c r="R5" s="391"/>
      <c r="S5" s="391"/>
      <c r="T5" s="391"/>
      <c r="U5" s="391"/>
      <c r="V5" s="391"/>
      <c r="W5" s="392"/>
      <c r="Y5" s="75"/>
    </row>
    <row r="6" spans="1:16384" ht="12.75" customHeight="1" x14ac:dyDescent="0.2">
      <c r="A6" s="385"/>
      <c r="B6" s="385"/>
      <c r="C6" s="393" t="s">
        <v>62</v>
      </c>
      <c r="D6" s="396" t="s">
        <v>5</v>
      </c>
      <c r="E6" s="397"/>
      <c r="F6" s="397"/>
      <c r="G6" s="397"/>
      <c r="H6" s="397"/>
      <c r="I6" s="397"/>
      <c r="J6" s="397"/>
      <c r="K6" s="398" t="s">
        <v>63</v>
      </c>
      <c r="L6" s="401" t="s">
        <v>64</v>
      </c>
      <c r="M6" s="374" t="s">
        <v>65</v>
      </c>
      <c r="N6" s="376" t="s">
        <v>5</v>
      </c>
      <c r="O6" s="377"/>
      <c r="P6" s="377"/>
      <c r="Q6" s="378"/>
      <c r="R6" s="380" t="s">
        <v>66</v>
      </c>
      <c r="S6" s="382" t="s">
        <v>67</v>
      </c>
      <c r="T6" s="382" t="s">
        <v>68</v>
      </c>
      <c r="U6" s="382" t="s">
        <v>69</v>
      </c>
      <c r="V6" s="404" t="s">
        <v>70</v>
      </c>
      <c r="W6" s="406" t="s">
        <v>40</v>
      </c>
      <c r="Y6" s="75"/>
    </row>
    <row r="7" spans="1:16384" ht="44.25" customHeight="1" x14ac:dyDescent="0.2">
      <c r="A7" s="385"/>
      <c r="B7" s="385"/>
      <c r="C7" s="394"/>
      <c r="D7" s="408" t="s">
        <v>71</v>
      </c>
      <c r="E7" s="370" t="s">
        <v>72</v>
      </c>
      <c r="F7" s="370" t="s">
        <v>73</v>
      </c>
      <c r="G7" s="370" t="s">
        <v>74</v>
      </c>
      <c r="H7" s="370" t="s">
        <v>19</v>
      </c>
      <c r="I7" s="370" t="s">
        <v>69</v>
      </c>
      <c r="J7" s="370" t="s">
        <v>70</v>
      </c>
      <c r="K7" s="399"/>
      <c r="L7" s="402"/>
      <c r="M7" s="375"/>
      <c r="N7" s="372" t="s">
        <v>20</v>
      </c>
      <c r="O7" s="373"/>
      <c r="P7" s="373" t="s">
        <v>2</v>
      </c>
      <c r="Q7" s="379"/>
      <c r="R7" s="381"/>
      <c r="S7" s="383"/>
      <c r="T7" s="383"/>
      <c r="U7" s="383"/>
      <c r="V7" s="405"/>
      <c r="W7" s="407"/>
      <c r="Y7" s="75"/>
    </row>
    <row r="8" spans="1:16384" ht="83.25" customHeight="1" thickBot="1" x14ac:dyDescent="0.25">
      <c r="A8" s="386"/>
      <c r="B8" s="386"/>
      <c r="C8" s="395"/>
      <c r="D8" s="409"/>
      <c r="E8" s="371"/>
      <c r="F8" s="371"/>
      <c r="G8" s="371"/>
      <c r="H8" s="371"/>
      <c r="I8" s="371"/>
      <c r="J8" s="371"/>
      <c r="K8" s="400"/>
      <c r="L8" s="403"/>
      <c r="M8" s="375"/>
      <c r="N8" s="82" t="s">
        <v>75</v>
      </c>
      <c r="O8" s="83" t="s">
        <v>76</v>
      </c>
      <c r="P8" s="83" t="s">
        <v>75</v>
      </c>
      <c r="Q8" s="84" t="s">
        <v>76</v>
      </c>
      <c r="R8" s="381"/>
      <c r="S8" s="383"/>
      <c r="T8" s="383"/>
      <c r="U8" s="383"/>
      <c r="V8" s="405"/>
      <c r="W8" s="407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67" t="s">
        <v>77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  <c r="U10" s="368"/>
      <c r="V10" s="368"/>
      <c r="W10" s="369"/>
      <c r="Y10" s="75"/>
    </row>
    <row r="11" spans="1:16384" ht="34.5" customHeight="1" thickBot="1" x14ac:dyDescent="0.25">
      <c r="A11" s="230">
        <v>2608</v>
      </c>
      <c r="B11" s="335" t="str">
        <f>C3</f>
        <v xml:space="preserve">Жилой дом ул.Транспортная д.17/1; инв. № 260000001037 </v>
      </c>
      <c r="C11" s="231">
        <f>D11+E11+G11+I11+J11</f>
        <v>886117</v>
      </c>
      <c r="D11" s="329">
        <v>98730</v>
      </c>
      <c r="E11" s="232">
        <v>18313</v>
      </c>
      <c r="F11" s="232">
        <v>2319</v>
      </c>
      <c r="G11" s="232">
        <v>593449</v>
      </c>
      <c r="H11" s="233">
        <f>285</f>
        <v>285</v>
      </c>
      <c r="I11" s="232">
        <v>114374</v>
      </c>
      <c r="J11" s="232">
        <v>61251</v>
      </c>
      <c r="K11" s="234">
        <v>3606.65</v>
      </c>
      <c r="L11" s="330">
        <v>61.11</v>
      </c>
      <c r="M11" s="347">
        <f>O11+Q11</f>
        <v>0</v>
      </c>
      <c r="N11" s="346"/>
      <c r="O11" s="345">
        <v>0</v>
      </c>
      <c r="P11" s="345"/>
      <c r="Q11" s="344">
        <v>0</v>
      </c>
      <c r="R11" s="333">
        <f>D11*E37</f>
        <v>0</v>
      </c>
      <c r="S11" s="235">
        <f>(E11-H11)*D38</f>
        <v>0</v>
      </c>
      <c r="T11" s="235">
        <f>F11*D37</f>
        <v>0</v>
      </c>
      <c r="U11" s="235">
        <f>(R11+T11)*D43</f>
        <v>0</v>
      </c>
      <c r="V11" s="334">
        <f>(R11+T11)*D44</f>
        <v>0</v>
      </c>
      <c r="W11" s="336">
        <f>R11+S11+U11+V11+Q11</f>
        <v>0</v>
      </c>
      <c r="Y11" s="75"/>
    </row>
    <row r="12" spans="1:16384" s="70" customFormat="1" ht="51" customHeight="1" thickBot="1" x14ac:dyDescent="0.25">
      <c r="A12" s="86"/>
      <c r="B12" s="87" t="s">
        <v>92</v>
      </c>
      <c r="C12" s="88">
        <f t="shared" ref="C12:M12" si="0">C11</f>
        <v>886117</v>
      </c>
      <c r="D12" s="89">
        <f t="shared" si="0"/>
        <v>98730</v>
      </c>
      <c r="E12" s="90">
        <f t="shared" si="0"/>
        <v>18313</v>
      </c>
      <c r="F12" s="90">
        <f t="shared" si="0"/>
        <v>2319</v>
      </c>
      <c r="G12" s="90">
        <f t="shared" si="0"/>
        <v>593449</v>
      </c>
      <c r="H12" s="90">
        <f t="shared" si="0"/>
        <v>285</v>
      </c>
      <c r="I12" s="90">
        <f t="shared" si="0"/>
        <v>114374</v>
      </c>
      <c r="J12" s="91">
        <f t="shared" si="0"/>
        <v>61251</v>
      </c>
      <c r="K12" s="331">
        <f t="shared" si="0"/>
        <v>3606.65</v>
      </c>
      <c r="L12" s="332">
        <f t="shared" si="0"/>
        <v>61.11</v>
      </c>
      <c r="M12" s="88">
        <f t="shared" si="0"/>
        <v>0</v>
      </c>
      <c r="N12" s="89"/>
      <c r="O12" s="90">
        <f>O11</f>
        <v>0</v>
      </c>
      <c r="P12" s="90"/>
      <c r="Q12" s="94">
        <f t="shared" ref="Q12:W12" si="1">Q11</f>
        <v>0</v>
      </c>
      <c r="R12" s="89">
        <f t="shared" si="1"/>
        <v>0</v>
      </c>
      <c r="S12" s="90">
        <f t="shared" si="1"/>
        <v>0</v>
      </c>
      <c r="T12" s="90">
        <f t="shared" si="1"/>
        <v>0</v>
      </c>
      <c r="U12" s="90">
        <f t="shared" si="1"/>
        <v>0</v>
      </c>
      <c r="V12" s="91">
        <f t="shared" si="1"/>
        <v>0</v>
      </c>
      <c r="W12" s="88">
        <f t="shared" si="1"/>
        <v>0</v>
      </c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4"/>
      <c r="R13" s="102"/>
      <c r="S13" s="103"/>
      <c r="T13" s="99"/>
      <c r="U13" s="103"/>
      <c r="V13" s="99"/>
      <c r="W13" s="104">
        <f>W12</f>
        <v>0</v>
      </c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5"/>
      <c r="O14" s="226"/>
      <c r="P14" s="226"/>
      <c r="Q14" s="227"/>
      <c r="R14" s="225"/>
      <c r="S14" s="226"/>
      <c r="T14" s="109"/>
      <c r="U14" s="226"/>
      <c r="V14" s="109"/>
      <c r="W14" s="112">
        <f>W13*D39</f>
        <v>0</v>
      </c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>
        <f>W13+W14</f>
        <v>0</v>
      </c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>
        <f>W17+W18+W19+W20</f>
        <v>0</v>
      </c>
    </row>
    <row r="17" spans="1:16384" s="70" customFormat="1" ht="51" customHeight="1" x14ac:dyDescent="0.2">
      <c r="A17" s="122"/>
      <c r="B17" s="123" t="s">
        <v>81</v>
      </c>
      <c r="C17" s="236">
        <f>C12*D40</f>
        <v>42888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>
        <f>W15*D40</f>
        <v>0</v>
      </c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>
        <f>W15*D41</f>
        <v>0</v>
      </c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>
        <f>'Приложение 1 к форме 8'!J15</f>
        <v>0</v>
      </c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>
        <f>'Приложение 2 к форме  8'!J27</f>
        <v>0</v>
      </c>
    </row>
    <row r="21" spans="1:16384" s="70" customFormat="1" ht="38.25" customHeight="1" thickBot="1" x14ac:dyDescent="0.25">
      <c r="A21" s="86"/>
      <c r="B21" s="87" t="s">
        <v>7</v>
      </c>
      <c r="C21" s="88">
        <f>C12+C17</f>
        <v>929005</v>
      </c>
      <c r="D21" s="89">
        <f>D12</f>
        <v>98730</v>
      </c>
      <c r="E21" s="90">
        <f>E12</f>
        <v>18313</v>
      </c>
      <c r="F21" s="90">
        <f>F12</f>
        <v>2319</v>
      </c>
      <c r="G21" s="90">
        <f>G12</f>
        <v>593449</v>
      </c>
      <c r="H21" s="90">
        <f>H12</f>
        <v>285</v>
      </c>
      <c r="I21" s="90">
        <f>I12</f>
        <v>114374</v>
      </c>
      <c r="J21" s="91">
        <f>J12</f>
        <v>61251</v>
      </c>
      <c r="K21" s="92">
        <f>K12</f>
        <v>3606.65</v>
      </c>
      <c r="L21" s="93">
        <f>L12</f>
        <v>61.11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>
        <f>W15+W16</f>
        <v>0</v>
      </c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>
        <f>W21*D42</f>
        <v>0</v>
      </c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>
        <f>W21+W22</f>
        <v>0</v>
      </c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353"/>
      <c r="C27" s="354"/>
      <c r="D27" s="357" t="s">
        <v>21</v>
      </c>
      <c r="E27" s="359" t="s">
        <v>22</v>
      </c>
      <c r="F27" s="360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355"/>
      <c r="C28" s="356"/>
      <c r="D28" s="358"/>
      <c r="E28" s="349">
        <v>2016</v>
      </c>
      <c r="F28" s="350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361" t="s">
        <v>23</v>
      </c>
      <c r="C29" s="362"/>
      <c r="D29" s="285"/>
      <c r="E29" s="351"/>
      <c r="F29" s="352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3.5" x14ac:dyDescent="0.2">
      <c r="A32" s="199"/>
      <c r="B32" s="199"/>
      <c r="C32" s="199"/>
      <c r="D32" s="202"/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199"/>
      <c r="B33" s="199"/>
      <c r="C33" s="199"/>
      <c r="D33" s="202" t="s">
        <v>85</v>
      </c>
      <c r="E33" s="206"/>
      <c r="F33" s="206"/>
      <c r="G33" s="206"/>
      <c r="H33" s="206"/>
      <c r="I33" s="190"/>
      <c r="J33" s="190"/>
      <c r="K33" s="200"/>
      <c r="L33" s="201"/>
      <c r="M33" s="207"/>
      <c r="N33" s="208"/>
      <c r="O33" s="195"/>
      <c r="P33" s="188"/>
      <c r="Q33" s="188"/>
      <c r="S33" s="188"/>
    </row>
    <row r="34" spans="1:25" s="70" customFormat="1" ht="39.75" customHeight="1" thickBot="1" x14ac:dyDescent="0.25">
      <c r="A34" s="203" t="s">
        <v>0</v>
      </c>
      <c r="B34" s="204" t="s">
        <v>86</v>
      </c>
      <c r="C34" s="204" t="s">
        <v>87</v>
      </c>
      <c r="D34" s="205" t="s">
        <v>12</v>
      </c>
      <c r="E34" s="190"/>
      <c r="F34" s="190"/>
      <c r="G34" s="190"/>
      <c r="H34" s="190"/>
      <c r="I34" s="190"/>
      <c r="J34" s="190"/>
      <c r="K34" s="200"/>
      <c r="L34" s="201"/>
      <c r="M34" s="207"/>
      <c r="N34" s="208"/>
      <c r="O34" s="195"/>
      <c r="P34" s="188"/>
      <c r="Q34" s="188"/>
      <c r="S34" s="188"/>
    </row>
    <row r="35" spans="1:25" s="70" customFormat="1" ht="39.75" customHeight="1" x14ac:dyDescent="0.2">
      <c r="A35" s="209">
        <v>1</v>
      </c>
      <c r="B35" s="210" t="s">
        <v>88</v>
      </c>
      <c r="C35" s="211" t="s">
        <v>89</v>
      </c>
      <c r="D35" s="212" t="s">
        <v>90</v>
      </c>
      <c r="E35" s="190"/>
      <c r="F35" s="190"/>
      <c r="G35" s="190"/>
      <c r="H35" s="190"/>
      <c r="I35" s="190"/>
      <c r="J35" s="190"/>
      <c r="K35" s="200"/>
      <c r="L35" s="201"/>
      <c r="M35" s="207"/>
      <c r="N35" s="208"/>
      <c r="O35" s="195"/>
      <c r="P35" s="188"/>
      <c r="Q35" s="188"/>
      <c r="S35" s="188"/>
    </row>
    <row r="36" spans="1:25" s="70" customFormat="1" ht="39.75" customHeight="1" x14ac:dyDescent="0.2">
      <c r="A36" s="213">
        <v>2</v>
      </c>
      <c r="B36" s="214" t="s">
        <v>91</v>
      </c>
      <c r="C36" s="215"/>
      <c r="D36" s="216" t="s">
        <v>90</v>
      </c>
      <c r="E36" s="217"/>
      <c r="F36" s="217"/>
      <c r="G36" s="217"/>
      <c r="H36" s="218"/>
      <c r="I36" s="218"/>
      <c r="J36" s="218"/>
      <c r="K36" s="200"/>
      <c r="L36" s="201"/>
      <c r="M36" s="207"/>
      <c r="N36" s="208"/>
      <c r="O36" s="195"/>
      <c r="P36" s="188"/>
      <c r="Q36" s="188"/>
      <c r="S36" s="188"/>
    </row>
    <row r="37" spans="1:25" s="70" customFormat="1" ht="39.75" customHeight="1" x14ac:dyDescent="0.2">
      <c r="A37" s="213">
        <v>3</v>
      </c>
      <c r="B37" s="214" t="s">
        <v>13</v>
      </c>
      <c r="C37" s="215"/>
      <c r="D37" s="228"/>
      <c r="E37" s="217"/>
      <c r="F37" s="217"/>
      <c r="G37" s="217"/>
      <c r="H37" s="196"/>
      <c r="I37" s="196"/>
      <c r="J37" s="196"/>
      <c r="K37" s="200"/>
      <c r="L37" s="201"/>
      <c r="M37" s="207"/>
      <c r="N37" s="208"/>
      <c r="O37" s="195"/>
      <c r="P37" s="188"/>
      <c r="Q37" s="188"/>
      <c r="S37" s="188"/>
    </row>
    <row r="38" spans="1:25" s="70" customFormat="1" ht="39.75" customHeight="1" x14ac:dyDescent="0.2">
      <c r="A38" s="213">
        <v>4</v>
      </c>
      <c r="B38" s="214" t="s">
        <v>24</v>
      </c>
      <c r="C38" s="215"/>
      <c r="D38" s="229"/>
      <c r="E38" s="196"/>
      <c r="F38" s="196"/>
      <c r="M38" s="207"/>
      <c r="N38" s="208"/>
      <c r="O38" s="195"/>
      <c r="P38" s="188"/>
      <c r="Q38" s="188"/>
      <c r="S38" s="188"/>
    </row>
    <row r="39" spans="1:25" s="70" customFormat="1" ht="39.75" customHeight="1" x14ac:dyDescent="0.2">
      <c r="A39" s="213">
        <v>5</v>
      </c>
      <c r="B39" s="214" t="s">
        <v>6</v>
      </c>
      <c r="C39" s="215" t="s">
        <v>3</v>
      </c>
      <c r="D39" s="219">
        <v>2.8000000000000001E-2</v>
      </c>
      <c r="E39" s="196"/>
      <c r="F39" s="196"/>
      <c r="M39" s="195"/>
      <c r="N39" s="208"/>
      <c r="O39" s="195"/>
      <c r="P39" s="188"/>
      <c r="Q39" s="188"/>
      <c r="S39" s="188"/>
    </row>
    <row r="40" spans="1:25" s="70" customFormat="1" ht="39.75" customHeight="1" x14ac:dyDescent="0.2">
      <c r="A40" s="213">
        <v>6</v>
      </c>
      <c r="B40" s="214" t="s">
        <v>1</v>
      </c>
      <c r="C40" s="215" t="s">
        <v>3</v>
      </c>
      <c r="D40" s="237">
        <v>4.8399999999999999E-2</v>
      </c>
      <c r="E40" s="196"/>
      <c r="F40" s="196"/>
      <c r="M40" s="195"/>
      <c r="N40" s="208"/>
      <c r="O40" s="195"/>
      <c r="P40" s="188"/>
      <c r="Q40" s="188"/>
      <c r="S40" s="188"/>
    </row>
    <row r="41" spans="1:25" ht="39.75" customHeight="1" x14ac:dyDescent="0.2">
      <c r="A41" s="213">
        <v>7</v>
      </c>
      <c r="B41" s="220" t="s">
        <v>27</v>
      </c>
      <c r="C41" s="215" t="s">
        <v>3</v>
      </c>
      <c r="D41" s="219">
        <v>1.4999999999999999E-2</v>
      </c>
      <c r="E41" s="217"/>
      <c r="F41" s="217"/>
      <c r="G41" s="217"/>
      <c r="H41" s="196"/>
      <c r="I41" s="196"/>
      <c r="J41" s="196"/>
      <c r="K41" s="196"/>
      <c r="L41" s="193"/>
      <c r="M41" s="195"/>
      <c r="N41" s="208"/>
      <c r="O41" s="195"/>
      <c r="R41" s="70"/>
      <c r="U41" s="70"/>
      <c r="X41" s="75"/>
      <c r="Y41" s="75"/>
    </row>
    <row r="42" spans="1:25" ht="39.75" customHeight="1" x14ac:dyDescent="0.2">
      <c r="A42" s="213">
        <v>8</v>
      </c>
      <c r="B42" s="214" t="s">
        <v>8</v>
      </c>
      <c r="C42" s="215" t="s">
        <v>3</v>
      </c>
      <c r="D42" s="219">
        <v>1.4999999999999999E-2</v>
      </c>
      <c r="L42" s="188"/>
      <c r="M42" s="188"/>
      <c r="O42" s="194"/>
      <c r="P42" s="195"/>
      <c r="Q42" s="195"/>
      <c r="R42" s="196"/>
      <c r="S42" s="193"/>
      <c r="T42" s="196"/>
      <c r="U42" s="196"/>
      <c r="X42" s="75"/>
      <c r="Y42" s="75"/>
    </row>
    <row r="43" spans="1:25" ht="39.75" customHeight="1" x14ac:dyDescent="0.2">
      <c r="A43" s="213">
        <v>9</v>
      </c>
      <c r="B43" s="214" t="s">
        <v>14</v>
      </c>
      <c r="C43" s="215" t="s">
        <v>3</v>
      </c>
      <c r="D43" s="327">
        <f>(I12/(D12+F12))*0.85</f>
        <v>0.96</v>
      </c>
      <c r="M43" s="188"/>
      <c r="S43" s="70"/>
      <c r="T43" s="188"/>
      <c r="U43" s="70"/>
      <c r="Y43" s="75"/>
    </row>
    <row r="44" spans="1:25" ht="39.75" customHeight="1" thickBot="1" x14ac:dyDescent="0.25">
      <c r="A44" s="221">
        <v>10</v>
      </c>
      <c r="B44" s="222" t="s">
        <v>15</v>
      </c>
      <c r="C44" s="223" t="s">
        <v>3</v>
      </c>
      <c r="D44" s="328">
        <f>(J12/(D12+F12))*0.8</f>
        <v>0.48</v>
      </c>
      <c r="M44" s="188"/>
      <c r="S44" s="70"/>
      <c r="T44" s="188"/>
      <c r="U44" s="70"/>
      <c r="Y44" s="75"/>
    </row>
    <row r="45" spans="1:25" x14ac:dyDescent="0.2">
      <c r="A45" s="337"/>
      <c r="B45" s="337"/>
      <c r="C45" s="337"/>
      <c r="D45" s="337"/>
      <c r="E45" s="337"/>
    </row>
    <row r="50" spans="1:23" ht="144" customHeight="1" x14ac:dyDescent="0.2">
      <c r="A50" s="348" t="s">
        <v>126</v>
      </c>
      <c r="B50" s="348"/>
      <c r="C50" s="348"/>
      <c r="D50" s="348"/>
      <c r="E50" s="348"/>
      <c r="F50" s="348"/>
      <c r="G50" s="348"/>
      <c r="H50" s="348"/>
      <c r="I50" s="348"/>
      <c r="J50" s="348"/>
      <c r="K50" s="348"/>
      <c r="L50" s="348"/>
      <c r="M50" s="348"/>
      <c r="N50" s="348"/>
      <c r="O50" s="348"/>
      <c r="P50" s="348"/>
      <c r="Q50" s="348"/>
      <c r="R50" s="348"/>
      <c r="S50" s="348"/>
      <c r="T50" s="348"/>
      <c r="U50" s="348"/>
      <c r="V50" s="348"/>
      <c r="W50" s="348"/>
    </row>
    <row r="51" spans="1:23" ht="103.5" customHeight="1" x14ac:dyDescent="0.2">
      <c r="A51" s="348" t="s">
        <v>127</v>
      </c>
      <c r="B51" s="348"/>
      <c r="C51" s="348"/>
      <c r="D51" s="348"/>
      <c r="E51" s="348"/>
      <c r="F51" s="348"/>
      <c r="G51" s="348"/>
      <c r="H51" s="348"/>
      <c r="I51" s="348"/>
      <c r="J51" s="348"/>
      <c r="K51" s="348"/>
      <c r="L51" s="348"/>
      <c r="M51" s="348"/>
      <c r="N51" s="348"/>
      <c r="O51" s="348"/>
      <c r="P51" s="348"/>
      <c r="Q51" s="348"/>
      <c r="R51" s="348"/>
      <c r="S51" s="348"/>
      <c r="T51" s="348"/>
      <c r="U51" s="348"/>
      <c r="V51" s="348"/>
      <c r="W51" s="348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E33:U37 W19:W20 N11:Q11 M38:U42 E38:F42 G41:L42" name="Диапазон1_1_2"/>
    <protectedRange sqref="D37:D38" name="Диапазон1_1_2_3"/>
  </protectedRanges>
  <mergeCells count="36">
    <mergeCell ref="W6:W8"/>
    <mergeCell ref="D7:D8"/>
    <mergeCell ref="E7:E8"/>
    <mergeCell ref="F7:F8"/>
    <mergeCell ref="T6:T8"/>
    <mergeCell ref="U6:U8"/>
    <mergeCell ref="G7:G8"/>
    <mergeCell ref="C6:C8"/>
    <mergeCell ref="D6:J6"/>
    <mergeCell ref="K6:K8"/>
    <mergeCell ref="L6:L8"/>
    <mergeCell ref="V6:V8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A51:W51"/>
    <mergeCell ref="A50:W50"/>
    <mergeCell ref="E28:F28"/>
    <mergeCell ref="E29:F29"/>
    <mergeCell ref="B27:C28"/>
    <mergeCell ref="D27:D28"/>
    <mergeCell ref="E27:F27"/>
    <mergeCell ref="B29:C2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B6" sqref="B6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9" t="s">
        <v>123</v>
      </c>
      <c r="J1" s="419"/>
    </row>
    <row r="2" spans="1:16" s="4" customFormat="1" x14ac:dyDescent="0.2">
      <c r="A2" s="3" t="s">
        <v>29</v>
      </c>
    </row>
    <row r="3" spans="1:16" x14ac:dyDescent="0.2">
      <c r="A3" s="420" t="s">
        <v>30</v>
      </c>
      <c r="B3" s="420"/>
      <c r="C3" s="420"/>
      <c r="D3" s="420"/>
      <c r="E3" s="420"/>
      <c r="F3" s="420"/>
      <c r="G3" s="420"/>
      <c r="H3" s="420"/>
      <c r="I3" s="420"/>
      <c r="J3" s="420"/>
    </row>
    <row r="4" spans="1:16" x14ac:dyDescent="0.2">
      <c r="A4" s="338"/>
      <c r="B4" s="338"/>
      <c r="C4" s="338"/>
      <c r="D4" s="338"/>
      <c r="E4" s="338"/>
      <c r="F4" s="338"/>
      <c r="G4" s="338"/>
      <c r="H4" s="338"/>
      <c r="I4" s="338"/>
      <c r="J4" s="338"/>
    </row>
    <row r="5" spans="1:16" ht="15" customHeight="1" x14ac:dyDescent="0.2">
      <c r="A5" s="340" t="s">
        <v>128</v>
      </c>
      <c r="B5" s="342" t="str">
        <f>'Приложение 3 к форме 8'!C5</f>
        <v>Город</v>
      </c>
      <c r="C5" s="342"/>
      <c r="D5" s="342"/>
      <c r="E5" s="342"/>
      <c r="F5" s="342"/>
      <c r="G5" s="342"/>
      <c r="H5" s="342"/>
      <c r="I5" s="342"/>
      <c r="J5" s="342"/>
      <c r="K5" s="6"/>
      <c r="L5" s="6"/>
      <c r="M5" s="6"/>
      <c r="N5" s="7"/>
      <c r="O5" s="7"/>
      <c r="P5" s="7"/>
    </row>
    <row r="6" spans="1:16" ht="15" customHeight="1" thickBot="1" x14ac:dyDescent="0.25">
      <c r="A6" s="341" t="s">
        <v>129</v>
      </c>
      <c r="B6" s="343" t="str">
        <f>'Приложение 3 к форме 8'!C6</f>
        <v xml:space="preserve">Жилой дом ул.Транспортная д.17/1; инв. № 260000001037 </v>
      </c>
      <c r="C6" s="339"/>
      <c r="D6" s="339"/>
      <c r="E6" s="339"/>
      <c r="F6" s="339"/>
      <c r="G6" s="339"/>
      <c r="H6" s="339"/>
      <c r="I6" s="339"/>
      <c r="J6" s="339"/>
      <c r="K6" s="6"/>
      <c r="L6" s="6"/>
      <c r="M6" s="6"/>
    </row>
    <row r="7" spans="1:16" ht="20.25" customHeight="1" x14ac:dyDescent="0.2">
      <c r="A7" s="414" t="s">
        <v>31</v>
      </c>
      <c r="B7" s="414" t="s">
        <v>32</v>
      </c>
      <c r="C7" s="414" t="s">
        <v>33</v>
      </c>
      <c r="D7" s="414" t="s">
        <v>34</v>
      </c>
      <c r="E7" s="414" t="s">
        <v>35</v>
      </c>
      <c r="F7" s="414" t="s">
        <v>36</v>
      </c>
      <c r="G7" s="412" t="s">
        <v>37</v>
      </c>
      <c r="H7" s="414" t="s">
        <v>38</v>
      </c>
      <c r="I7" s="414" t="s">
        <v>39</v>
      </c>
      <c r="J7" s="414" t="s">
        <v>40</v>
      </c>
    </row>
    <row r="8" spans="1:16" ht="68.25" customHeight="1" thickBot="1" x14ac:dyDescent="0.25">
      <c r="A8" s="415"/>
      <c r="B8" s="415"/>
      <c r="C8" s="415"/>
      <c r="D8" s="415"/>
      <c r="E8" s="415"/>
      <c r="F8" s="415"/>
      <c r="G8" s="413"/>
      <c r="H8" s="415"/>
      <c r="I8" s="415"/>
      <c r="J8" s="415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416" t="s">
        <v>41</v>
      </c>
      <c r="B15" s="417"/>
      <c r="C15" s="417"/>
      <c r="D15" s="417"/>
      <c r="E15" s="417"/>
      <c r="F15" s="417"/>
      <c r="G15" s="417"/>
      <c r="H15" s="417"/>
      <c r="I15" s="418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10" t="s">
        <v>43</v>
      </c>
      <c r="D18" s="410"/>
      <c r="E18" s="31"/>
      <c r="F18" s="410" t="s">
        <v>44</v>
      </c>
      <c r="G18" s="410"/>
      <c r="H18" s="410"/>
    </row>
    <row r="19" spans="1:8" x14ac:dyDescent="0.2">
      <c r="A19" s="31"/>
      <c r="B19" s="31"/>
      <c r="C19" s="31"/>
      <c r="D19" s="31"/>
      <c r="E19" s="31"/>
      <c r="F19" s="411" t="s">
        <v>45</v>
      </c>
      <c r="G19" s="411"/>
      <c r="H19" s="411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  <mergeCell ref="C18:D18"/>
    <mergeCell ref="F18:H18"/>
    <mergeCell ref="F19:H19"/>
    <mergeCell ref="G7:G8"/>
    <mergeCell ref="H7:H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C7" sqref="C7:J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84" t="s">
        <v>100</v>
      </c>
      <c r="C1" s="286"/>
      <c r="D1" s="286"/>
      <c r="G1" s="442" t="s">
        <v>124</v>
      </c>
      <c r="H1" s="442"/>
      <c r="I1" s="442"/>
      <c r="J1" s="442"/>
    </row>
    <row r="2" spans="1:10" s="4" customFormat="1" x14ac:dyDescent="0.2">
      <c r="A2" s="284" t="s">
        <v>29</v>
      </c>
    </row>
    <row r="5" spans="1:10" ht="15.75" x14ac:dyDescent="0.2">
      <c r="A5" s="443" t="s">
        <v>93</v>
      </c>
      <c r="B5" s="443"/>
      <c r="C5" s="443"/>
      <c r="D5" s="443"/>
      <c r="E5" s="443"/>
      <c r="F5" s="443"/>
      <c r="G5" s="443"/>
      <c r="H5" s="443"/>
      <c r="I5" s="443"/>
      <c r="J5" s="443"/>
    </row>
    <row r="6" spans="1:10" ht="15" customHeight="1" x14ac:dyDescent="0.2">
      <c r="A6" s="450" t="s">
        <v>128</v>
      </c>
      <c r="B6" s="450"/>
      <c r="C6" s="452" t="str">
        <f>'Форма 8'!C2:W2</f>
        <v>Город</v>
      </c>
      <c r="D6" s="452"/>
      <c r="E6" s="452"/>
      <c r="F6" s="452"/>
      <c r="G6" s="452"/>
      <c r="H6" s="452"/>
      <c r="I6" s="452"/>
      <c r="J6" s="452"/>
    </row>
    <row r="7" spans="1:10" ht="15" customHeight="1" x14ac:dyDescent="0.2">
      <c r="A7" s="450" t="s">
        <v>129</v>
      </c>
      <c r="B7" s="450"/>
      <c r="C7" s="451" t="str">
        <f>'Форма 8'!C3:W3</f>
        <v xml:space="preserve">Жилой дом ул.Транспортная д.17/1; инв. № 260000001037 </v>
      </c>
      <c r="D7" s="451"/>
      <c r="E7" s="451"/>
      <c r="F7" s="451"/>
      <c r="G7" s="451"/>
      <c r="H7" s="451"/>
      <c r="I7" s="451"/>
      <c r="J7" s="451"/>
    </row>
    <row r="8" spans="1:10" s="287" customFormat="1" ht="20.25" customHeight="1" thickBot="1" x14ac:dyDescent="0.25">
      <c r="A8" s="241" t="s">
        <v>101</v>
      </c>
      <c r="B8" s="239"/>
      <c r="C8" s="242"/>
      <c r="D8" s="242"/>
      <c r="E8" s="242"/>
      <c r="F8" s="243"/>
      <c r="G8" s="244"/>
      <c r="H8" s="244"/>
      <c r="I8" s="244"/>
      <c r="J8" s="245" t="s">
        <v>94</v>
      </c>
    </row>
    <row r="9" spans="1:10" s="288" customFormat="1" ht="13.5" thickBot="1" x14ac:dyDescent="0.25">
      <c r="A9" s="444" t="s">
        <v>0</v>
      </c>
      <c r="B9" s="429" t="s">
        <v>95</v>
      </c>
      <c r="C9" s="429" t="s">
        <v>96</v>
      </c>
      <c r="D9" s="429" t="s">
        <v>102</v>
      </c>
      <c r="E9" s="446" t="s">
        <v>97</v>
      </c>
      <c r="F9" s="448" t="s">
        <v>98</v>
      </c>
      <c r="G9" s="426" t="s">
        <v>103</v>
      </c>
      <c r="H9" s="427"/>
      <c r="I9" s="428"/>
      <c r="J9" s="429" t="s">
        <v>104</v>
      </c>
    </row>
    <row r="10" spans="1:10" s="289" customFormat="1" ht="96.75" thickBot="1" x14ac:dyDescent="0.25">
      <c r="A10" s="445"/>
      <c r="B10" s="430"/>
      <c r="C10" s="430"/>
      <c r="D10" s="430"/>
      <c r="E10" s="447"/>
      <c r="F10" s="449"/>
      <c r="G10" s="246" t="s">
        <v>105</v>
      </c>
      <c r="H10" s="246" t="s">
        <v>106</v>
      </c>
      <c r="I10" s="246" t="s">
        <v>107</v>
      </c>
      <c r="J10" s="430"/>
    </row>
    <row r="11" spans="1:10" s="289" customFormat="1" ht="13.5" thickBot="1" x14ac:dyDescent="0.25">
      <c r="A11" s="290">
        <v>1</v>
      </c>
      <c r="B11" s="291">
        <v>2</v>
      </c>
      <c r="C11" s="292">
        <v>3</v>
      </c>
      <c r="D11" s="293">
        <v>4</v>
      </c>
      <c r="E11" s="291">
        <v>5</v>
      </c>
      <c r="F11" s="294">
        <v>6</v>
      </c>
      <c r="G11" s="291">
        <v>7</v>
      </c>
      <c r="H11" s="295">
        <v>8</v>
      </c>
      <c r="I11" s="295">
        <v>9</v>
      </c>
      <c r="J11" s="296">
        <v>10</v>
      </c>
    </row>
    <row r="12" spans="1:10" s="289" customFormat="1" ht="13.5" thickBot="1" x14ac:dyDescent="0.25">
      <c r="A12" s="431" t="s">
        <v>108</v>
      </c>
      <c r="B12" s="432"/>
      <c r="C12" s="432"/>
      <c r="D12" s="432"/>
      <c r="E12" s="432"/>
      <c r="F12" s="432"/>
      <c r="G12" s="432"/>
      <c r="H12" s="432"/>
      <c r="I12" s="432"/>
      <c r="J12" s="433"/>
    </row>
    <row r="13" spans="1:10" s="289" customFormat="1" x14ac:dyDescent="0.2">
      <c r="A13" s="434">
        <v>1</v>
      </c>
      <c r="B13" s="247"/>
      <c r="C13" s="248">
        <v>1</v>
      </c>
      <c r="D13" s="436">
        <v>1</v>
      </c>
      <c r="E13" s="297"/>
      <c r="F13" s="298"/>
      <c r="G13" s="252"/>
      <c r="H13" s="254"/>
      <c r="I13" s="254">
        <f>G13-H13</f>
        <v>0</v>
      </c>
      <c r="J13" s="255">
        <f>I13*F13</f>
        <v>0</v>
      </c>
    </row>
    <row r="14" spans="1:10" s="289" customFormat="1" x14ac:dyDescent="0.2">
      <c r="A14" s="434"/>
      <c r="B14" s="249"/>
      <c r="C14" s="250">
        <v>2</v>
      </c>
      <c r="D14" s="437"/>
      <c r="E14" s="299"/>
      <c r="F14" s="251"/>
      <c r="G14" s="253"/>
      <c r="H14" s="254">
        <v>0</v>
      </c>
      <c r="I14" s="254">
        <f>G14-H14</f>
        <v>0</v>
      </c>
      <c r="J14" s="255">
        <f>I14*F14</f>
        <v>0</v>
      </c>
    </row>
    <row r="15" spans="1:10" s="289" customFormat="1" ht="13.5" thickBot="1" x14ac:dyDescent="0.25">
      <c r="A15" s="435"/>
      <c r="B15" s="256"/>
      <c r="C15" s="257">
        <v>3</v>
      </c>
      <c r="D15" s="438"/>
      <c r="E15" s="300"/>
      <c r="F15" s="268"/>
      <c r="G15" s="269"/>
      <c r="H15" s="254"/>
      <c r="I15" s="254">
        <f>G15-H15</f>
        <v>0</v>
      </c>
      <c r="J15" s="255">
        <f>F15*G15</f>
        <v>0</v>
      </c>
    </row>
    <row r="16" spans="1:10" s="289" customFormat="1" ht="13.5" thickBot="1" x14ac:dyDescent="0.25">
      <c r="A16" s="258"/>
      <c r="B16" s="301" t="s">
        <v>109</v>
      </c>
      <c r="C16" s="302"/>
      <c r="D16" s="302"/>
      <c r="E16" s="303"/>
      <c r="F16" s="304"/>
      <c r="G16" s="305"/>
      <c r="H16" s="306"/>
      <c r="I16" s="307"/>
      <c r="J16" s="308">
        <f>J13+J14</f>
        <v>0</v>
      </c>
    </row>
    <row r="17" spans="1:10" s="289" customFormat="1" ht="13.5" thickBot="1" x14ac:dyDescent="0.25">
      <c r="A17" s="439" t="s">
        <v>110</v>
      </c>
      <c r="B17" s="440"/>
      <c r="C17" s="440"/>
      <c r="D17" s="440"/>
      <c r="E17" s="440"/>
      <c r="F17" s="440"/>
      <c r="G17" s="440"/>
      <c r="H17" s="440"/>
      <c r="I17" s="440"/>
      <c r="J17" s="441"/>
    </row>
    <row r="18" spans="1:10" s="287" customFormat="1" x14ac:dyDescent="0.2">
      <c r="A18" s="434">
        <v>2</v>
      </c>
      <c r="B18" s="247"/>
      <c r="C18" s="248">
        <v>1</v>
      </c>
      <c r="D18" s="436">
        <v>1</v>
      </c>
      <c r="E18" s="309"/>
      <c r="F18" s="298"/>
      <c r="G18" s="310"/>
      <c r="H18" s="311"/>
      <c r="I18" s="311">
        <f>G18-H18</f>
        <v>0</v>
      </c>
      <c r="J18" s="255">
        <f>I18*F18</f>
        <v>0</v>
      </c>
    </row>
    <row r="19" spans="1:10" s="287" customFormat="1" x14ac:dyDescent="0.2">
      <c r="A19" s="434"/>
      <c r="B19" s="249"/>
      <c r="C19" s="250">
        <v>2</v>
      </c>
      <c r="D19" s="437"/>
      <c r="E19" s="312"/>
      <c r="F19" s="251"/>
      <c r="G19" s="253"/>
      <c r="H19" s="313"/>
      <c r="I19" s="311">
        <f>G19-H19</f>
        <v>0</v>
      </c>
      <c r="J19" s="255">
        <f>I19*F19</f>
        <v>0</v>
      </c>
    </row>
    <row r="20" spans="1:10" s="287" customFormat="1" ht="13.5" thickBot="1" x14ac:dyDescent="0.25">
      <c r="A20" s="434"/>
      <c r="B20" s="265"/>
      <c r="C20" s="266">
        <v>3</v>
      </c>
      <c r="D20" s="438"/>
      <c r="E20" s="314"/>
      <c r="F20" s="315"/>
      <c r="G20" s="316"/>
      <c r="H20" s="317"/>
      <c r="I20" s="311">
        <f>G20-H20</f>
        <v>0</v>
      </c>
      <c r="J20" s="255">
        <f>I20*F20</f>
        <v>0</v>
      </c>
    </row>
    <row r="21" spans="1:10" s="287" customFormat="1" ht="13.5" thickBot="1" x14ac:dyDescent="0.25">
      <c r="A21" s="267"/>
      <c r="B21" s="259" t="s">
        <v>109</v>
      </c>
      <c r="C21" s="260"/>
      <c r="D21" s="260"/>
      <c r="E21" s="261"/>
      <c r="F21" s="262"/>
      <c r="G21" s="262"/>
      <c r="H21" s="263"/>
      <c r="I21" s="318"/>
      <c r="J21" s="264">
        <f>SUM(J18:J20)</f>
        <v>0</v>
      </c>
    </row>
    <row r="22" spans="1:10" s="238" customFormat="1" ht="13.5" thickBot="1" x14ac:dyDescent="0.25">
      <c r="A22" s="431" t="s">
        <v>108</v>
      </c>
      <c r="B22" s="432"/>
      <c r="C22" s="432"/>
      <c r="D22" s="432"/>
      <c r="E22" s="432"/>
      <c r="F22" s="432"/>
      <c r="G22" s="432"/>
      <c r="H22" s="432"/>
      <c r="I22" s="432"/>
      <c r="J22" s="433"/>
    </row>
    <row r="23" spans="1:10" s="238" customFormat="1" x14ac:dyDescent="0.2">
      <c r="A23" s="434">
        <v>3</v>
      </c>
      <c r="B23" s="247"/>
      <c r="C23" s="248">
        <v>1</v>
      </c>
      <c r="D23" s="436">
        <v>1</v>
      </c>
      <c r="E23" s="297"/>
      <c r="F23" s="298"/>
      <c r="G23" s="252"/>
      <c r="H23" s="254"/>
      <c r="I23" s="254">
        <f>G23-H23</f>
        <v>0</v>
      </c>
      <c r="J23" s="255">
        <f>I23*F23</f>
        <v>0</v>
      </c>
    </row>
    <row r="24" spans="1:10" s="238" customFormat="1" x14ac:dyDescent="0.2">
      <c r="A24" s="434"/>
      <c r="B24" s="247"/>
      <c r="C24" s="250">
        <v>2</v>
      </c>
      <c r="D24" s="437"/>
      <c r="E24" s="299"/>
      <c r="F24" s="251"/>
      <c r="G24" s="253"/>
      <c r="H24" s="254">
        <v>0</v>
      </c>
      <c r="I24" s="254">
        <f>G24-H24</f>
        <v>0</v>
      </c>
      <c r="J24" s="255">
        <f>I24*F24</f>
        <v>0</v>
      </c>
    </row>
    <row r="25" spans="1:10" s="287" customFormat="1" ht="13.5" thickBot="1" x14ac:dyDescent="0.25">
      <c r="A25" s="435"/>
      <c r="B25" s="247"/>
      <c r="C25" s="257">
        <v>3</v>
      </c>
      <c r="D25" s="438"/>
      <c r="E25" s="300"/>
      <c r="F25" s="268"/>
      <c r="G25" s="269"/>
      <c r="H25" s="254"/>
      <c r="I25" s="254"/>
      <c r="J25" s="255">
        <f>F25*G25</f>
        <v>0</v>
      </c>
    </row>
    <row r="26" spans="1:10" s="287" customFormat="1" ht="13.5" thickBot="1" x14ac:dyDescent="0.25">
      <c r="A26" s="258"/>
      <c r="B26" s="301" t="s">
        <v>109</v>
      </c>
      <c r="C26" s="302"/>
      <c r="D26" s="302"/>
      <c r="E26" s="303"/>
      <c r="F26" s="304"/>
      <c r="G26" s="305"/>
      <c r="H26" s="306"/>
      <c r="I26" s="307"/>
      <c r="J26" s="308">
        <f>J23+J24</f>
        <v>0</v>
      </c>
    </row>
    <row r="27" spans="1:10" s="287" customFormat="1" ht="13.5" thickBot="1" x14ac:dyDescent="0.25">
      <c r="A27" s="270"/>
      <c r="B27" s="271" t="s">
        <v>99</v>
      </c>
      <c r="C27" s="272"/>
      <c r="D27" s="272"/>
      <c r="E27" s="273"/>
      <c r="F27" s="319">
        <f>F14+F18+F23</f>
        <v>0</v>
      </c>
      <c r="G27" s="273"/>
      <c r="H27" s="274"/>
      <c r="I27" s="274"/>
      <c r="J27" s="275">
        <f>J16+J21+J26</f>
        <v>0</v>
      </c>
    </row>
    <row r="28" spans="1:10" s="287" customFormat="1" x14ac:dyDescent="0.2">
      <c r="A28" s="276"/>
      <c r="B28" s="239"/>
      <c r="C28" s="240"/>
      <c r="D28" s="240"/>
      <c r="E28" s="240"/>
      <c r="F28" s="277"/>
      <c r="G28" s="239"/>
      <c r="H28" s="239"/>
      <c r="I28" s="239"/>
      <c r="J28" s="278"/>
    </row>
    <row r="29" spans="1:10" s="287" customFormat="1" ht="15" x14ac:dyDescent="0.2">
      <c r="A29" s="425" t="s">
        <v>111</v>
      </c>
      <c r="B29" s="425"/>
      <c r="C29" s="425"/>
      <c r="D29" s="425"/>
      <c r="E29" s="425"/>
      <c r="F29" s="425"/>
      <c r="G29" s="425"/>
      <c r="H29" s="425"/>
      <c r="I29" s="425"/>
      <c r="J29" s="425"/>
    </row>
    <row r="30" spans="1:10" s="287" customFormat="1" x14ac:dyDescent="0.2">
      <c r="A30" s="421" t="s">
        <v>112</v>
      </c>
      <c r="B30" s="421"/>
      <c r="C30" s="421"/>
      <c r="D30" s="421"/>
      <c r="E30" s="421"/>
      <c r="F30" s="421"/>
      <c r="G30" s="421"/>
      <c r="H30" s="421"/>
      <c r="I30" s="421"/>
      <c r="J30" s="421"/>
    </row>
    <row r="31" spans="1:10" s="287" customFormat="1" x14ac:dyDescent="0.2">
      <c r="A31" s="283"/>
      <c r="B31" s="320" t="s">
        <v>113</v>
      </c>
      <c r="C31" s="283"/>
      <c r="D31" s="283"/>
      <c r="E31" s="283"/>
      <c r="F31" s="283"/>
      <c r="G31" s="283"/>
      <c r="H31" s="283"/>
      <c r="I31" s="283"/>
      <c r="J31" s="283"/>
    </row>
    <row r="32" spans="1:10" s="287" customFormat="1" x14ac:dyDescent="0.2">
      <c r="A32" s="283"/>
      <c r="B32" s="320" t="s">
        <v>114</v>
      </c>
      <c r="C32" s="283"/>
      <c r="D32" s="283"/>
      <c r="E32" s="283"/>
      <c r="F32" s="283"/>
      <c r="G32" s="283"/>
      <c r="H32" s="283"/>
      <c r="I32" s="283"/>
      <c r="J32" s="283"/>
    </row>
    <row r="33" spans="1:10" s="287" customFormat="1" x14ac:dyDescent="0.2">
      <c r="A33" s="283"/>
      <c r="B33" s="421" t="s">
        <v>115</v>
      </c>
      <c r="C33" s="421"/>
      <c r="D33" s="421"/>
      <c r="E33" s="421"/>
      <c r="F33" s="421"/>
      <c r="G33" s="421"/>
      <c r="H33" s="421"/>
      <c r="I33" s="421"/>
      <c r="J33" s="421"/>
    </row>
    <row r="34" spans="1:10" s="287" customFormat="1" ht="32.25" customHeight="1" x14ac:dyDescent="0.2">
      <c r="A34" s="283"/>
      <c r="B34" s="421" t="s">
        <v>116</v>
      </c>
      <c r="C34" s="421"/>
      <c r="D34" s="421"/>
      <c r="E34" s="421"/>
      <c r="F34" s="421"/>
      <c r="G34" s="421"/>
      <c r="H34" s="421"/>
      <c r="I34" s="421"/>
      <c r="J34" s="421"/>
    </row>
    <row r="35" spans="1:10" s="287" customFormat="1" x14ac:dyDescent="0.2">
      <c r="A35" s="421" t="s">
        <v>117</v>
      </c>
      <c r="B35" s="421"/>
      <c r="C35" s="421"/>
      <c r="D35" s="421"/>
      <c r="E35" s="421"/>
      <c r="F35" s="421"/>
      <c r="G35" s="421"/>
      <c r="H35" s="421"/>
      <c r="I35" s="421"/>
      <c r="J35" s="421"/>
    </row>
    <row r="36" spans="1:10" s="287" customFormat="1" x14ac:dyDescent="0.2">
      <c r="A36" s="283"/>
      <c r="B36" s="320" t="s">
        <v>113</v>
      </c>
      <c r="C36" s="283"/>
      <c r="D36" s="283"/>
      <c r="E36" s="283"/>
      <c r="F36" s="283"/>
      <c r="G36" s="283"/>
      <c r="H36" s="283"/>
      <c r="I36" s="283"/>
      <c r="J36" s="283"/>
    </row>
    <row r="37" spans="1:10" x14ac:dyDescent="0.2">
      <c r="A37" s="283"/>
      <c r="B37" s="421" t="s">
        <v>118</v>
      </c>
      <c r="C37" s="421"/>
      <c r="D37" s="421"/>
      <c r="E37" s="421"/>
      <c r="F37" s="421"/>
      <c r="G37" s="421"/>
      <c r="H37" s="421"/>
      <c r="I37" s="421"/>
      <c r="J37" s="421"/>
    </row>
    <row r="38" spans="1:10" x14ac:dyDescent="0.2">
      <c r="A38" s="283"/>
      <c r="B38" s="421" t="s">
        <v>119</v>
      </c>
      <c r="C38" s="421"/>
      <c r="D38" s="421"/>
      <c r="E38" s="421"/>
      <c r="F38" s="421"/>
      <c r="G38" s="421"/>
      <c r="H38" s="421"/>
      <c r="I38" s="421"/>
      <c r="J38" s="421"/>
    </row>
    <row r="39" spans="1:10" x14ac:dyDescent="0.2">
      <c r="A39" s="283"/>
      <c r="B39" s="421" t="s">
        <v>120</v>
      </c>
      <c r="C39" s="421"/>
      <c r="D39" s="421"/>
      <c r="E39" s="421"/>
      <c r="F39" s="421"/>
      <c r="G39" s="421"/>
      <c r="H39" s="421"/>
      <c r="I39" s="421"/>
      <c r="J39" s="421"/>
    </row>
    <row r="40" spans="1:10" x14ac:dyDescent="0.2">
      <c r="A40" s="422" t="s">
        <v>121</v>
      </c>
      <c r="B40" s="423"/>
      <c r="C40" s="423"/>
      <c r="D40" s="423"/>
      <c r="E40" s="423"/>
      <c r="F40" s="423"/>
      <c r="G40" s="423"/>
      <c r="H40" s="423"/>
      <c r="I40" s="423"/>
      <c r="J40" s="423"/>
    </row>
    <row r="41" spans="1:10" ht="18.75" x14ac:dyDescent="0.2">
      <c r="A41" s="321"/>
      <c r="B41" s="322"/>
      <c r="C41" s="323"/>
      <c r="D41" s="323"/>
      <c r="E41" s="324"/>
      <c r="F41" s="324"/>
      <c r="G41" s="325"/>
      <c r="H41" s="325"/>
      <c r="I41" s="325"/>
      <c r="J41" s="325"/>
    </row>
    <row r="42" spans="1:10" x14ac:dyDescent="0.2">
      <c r="A42" s="424" t="s">
        <v>42</v>
      </c>
      <c r="B42" s="424"/>
      <c r="C42" s="279"/>
      <c r="D42" s="279"/>
      <c r="E42" s="280"/>
      <c r="F42" s="280"/>
      <c r="G42" s="281"/>
      <c r="H42" s="282"/>
      <c r="I42" s="281"/>
      <c r="J42" s="281"/>
    </row>
    <row r="43" spans="1:10" x14ac:dyDescent="0.2">
      <c r="A43" s="280"/>
      <c r="B43" s="280"/>
      <c r="C43" s="280"/>
      <c r="D43" s="280"/>
      <c r="E43" s="280"/>
      <c r="F43" s="280"/>
      <c r="G43" s="281"/>
      <c r="H43" s="279"/>
      <c r="I43" s="281"/>
      <c r="J43" s="281"/>
    </row>
    <row r="44" spans="1:10" x14ac:dyDescent="0.2">
      <c r="A44" s="326"/>
      <c r="B44" s="239"/>
      <c r="C44" s="240"/>
      <c r="D44" s="240"/>
      <c r="E44" s="239"/>
      <c r="F44" s="239"/>
      <c r="G44" s="239"/>
      <c r="H44" s="239"/>
      <c r="I44" s="239"/>
      <c r="J44" s="239"/>
    </row>
  </sheetData>
  <mergeCells count="33"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C6" sqref="C6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5" t="s">
        <v>125</v>
      </c>
      <c r="I1" s="455"/>
      <c r="J1" s="455"/>
    </row>
    <row r="2" spans="1:10" x14ac:dyDescent="0.2">
      <c r="E2" s="34"/>
      <c r="F2" s="34"/>
      <c r="G2" s="455"/>
      <c r="H2" s="455"/>
      <c r="I2" s="455"/>
      <c r="J2" s="455"/>
    </row>
    <row r="3" spans="1:10" x14ac:dyDescent="0.2">
      <c r="A3" s="454" t="s">
        <v>47</v>
      </c>
      <c r="B3" s="454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56" t="s">
        <v>29</v>
      </c>
      <c r="B4" s="456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7" t="s">
        <v>25</v>
      </c>
      <c r="B5" s="457"/>
      <c r="C5" s="39" t="str">
        <f>'Форма 8'!C2:W2</f>
        <v>Город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7" t="s">
        <v>26</v>
      </c>
      <c r="B6" s="457"/>
      <c r="C6" s="41" t="str">
        <f>'Форма 8'!C3:W3</f>
        <v xml:space="preserve">Жилой дом ул.Транспортная д.17/1; инв. № 260000001037 </v>
      </c>
      <c r="D6" s="40"/>
      <c r="E6" s="40"/>
      <c r="F6" s="40"/>
      <c r="G6" s="40"/>
      <c r="H6" s="37"/>
      <c r="I6" s="37"/>
      <c r="J6" s="37"/>
    </row>
    <row r="8" spans="1:10" x14ac:dyDescent="0.2">
      <c r="A8" s="459" t="s">
        <v>48</v>
      </c>
      <c r="B8" s="459"/>
      <c r="C8" s="459"/>
      <c r="D8" s="459"/>
      <c r="E8" s="459"/>
      <c r="F8" s="459"/>
      <c r="G8" s="459"/>
      <c r="H8" s="459"/>
      <c r="I8" s="459"/>
      <c r="J8" s="459"/>
    </row>
    <row r="9" spans="1:10" ht="12.75" customHeight="1" x14ac:dyDescent="0.2">
      <c r="A9" s="458" t="s">
        <v>49</v>
      </c>
      <c r="B9" s="458"/>
      <c r="C9" s="458"/>
      <c r="D9" s="458"/>
      <c r="E9" s="458"/>
      <c r="F9" s="458"/>
      <c r="G9" s="458"/>
      <c r="H9" s="458"/>
      <c r="I9" s="458"/>
      <c r="J9" s="458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63" t="s">
        <v>0</v>
      </c>
      <c r="B11" s="463" t="s">
        <v>59</v>
      </c>
      <c r="C11" s="463" t="s">
        <v>50</v>
      </c>
      <c r="D11" s="463" t="s">
        <v>51</v>
      </c>
      <c r="E11" s="467" t="s">
        <v>52</v>
      </c>
      <c r="F11" s="468"/>
      <c r="G11" s="468"/>
      <c r="H11" s="468"/>
      <c r="I11" s="468"/>
      <c r="J11" s="469"/>
    </row>
    <row r="12" spans="1:10" ht="13.5" thickBot="1" x14ac:dyDescent="0.25">
      <c r="A12" s="464"/>
      <c r="B12" s="464"/>
      <c r="C12" s="464"/>
      <c r="D12" s="464"/>
      <c r="E12" s="470" t="s">
        <v>53</v>
      </c>
      <c r="F12" s="471"/>
      <c r="G12" s="472"/>
      <c r="H12" s="473" t="s">
        <v>54</v>
      </c>
      <c r="I12" s="474"/>
      <c r="J12" s="475"/>
    </row>
    <row r="13" spans="1:10" ht="26.25" thickBot="1" x14ac:dyDescent="0.25">
      <c r="A13" s="465"/>
      <c r="B13" s="465"/>
      <c r="C13" s="465"/>
      <c r="D13" s="466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60" t="s">
        <v>60</v>
      </c>
      <c r="B28" s="461"/>
      <c r="C28" s="461"/>
      <c r="D28" s="461"/>
      <c r="E28" s="461"/>
      <c r="F28" s="462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53" t="s">
        <v>58</v>
      </c>
      <c r="B30" s="453"/>
      <c r="C30" s="453"/>
      <c r="D30" s="453"/>
      <c r="E30" s="453"/>
      <c r="F30" s="453"/>
      <c r="G30" s="453"/>
      <c r="H30" s="453"/>
      <c r="I30" s="453"/>
      <c r="J30" s="453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 8</vt:lpstr>
      <vt:lpstr>Приложение 3 к форме 8</vt:lpstr>
      <vt:lpstr>'Приложение 2 к форме  8'!Заголовки_для_печати</vt:lpstr>
      <vt:lpstr>'Приложение 2 к форме 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2016-06-10T04:39:13Z</dcterms:modified>
</cp:coreProperties>
</file>